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460" windowHeight="62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 name="Table 21" sheetId="23" r:id="rId23"/>
    <sheet name="Table 22" sheetId="24" r:id="rId24"/>
    <sheet name="Table 23" sheetId="25" r:id="rId25"/>
    <sheet name="Table 24" sheetId="26" r:id="rId26"/>
    <sheet name="Table 25" sheetId="27" r:id="rId27"/>
    <sheet name="Table 26" sheetId="28" r:id="rId28"/>
    <sheet name="Table 27" sheetId="29" r:id="rId29"/>
    <sheet name="Table 28" sheetId="30" r:id="rId30"/>
    <sheet name="Table 29" sheetId="31" r:id="rId31"/>
    <sheet name="Table 30" sheetId="32" r:id="rId32"/>
    <sheet name="Table 31" sheetId="33" r:id="rId33"/>
    <sheet name="Table 32" sheetId="34" r:id="rId34"/>
    <sheet name="Table 33" sheetId="35" r:id="rId35"/>
    <sheet name="Table 34" sheetId="36" r:id="rId36"/>
    <sheet name="Table 35" sheetId="37" r:id="rId37"/>
    <sheet name="Table 36" sheetId="38" r:id="rId38"/>
    <sheet name="Table 37" sheetId="39" r:id="rId39"/>
    <sheet name="Table 38" sheetId="40" r:id="rId40"/>
    <sheet name="Table 39" sheetId="41" r:id="rId41"/>
    <sheet name="Table 40" sheetId="42" r:id="rId42"/>
    <sheet name="Table 41" sheetId="43" r:id="rId43"/>
    <sheet name="Table 42" sheetId="44" r:id="rId44"/>
    <sheet name="Table 43" sheetId="45" r:id="rId45"/>
    <sheet name="Table 44" sheetId="46" r:id="rId46"/>
    <sheet name="Table 45" sheetId="47" r:id="rId47"/>
    <sheet name="Table 46" sheetId="48" r:id="rId48"/>
    <sheet name="Table 47" sheetId="49" r:id="rId49"/>
    <sheet name="Table 48" sheetId="50" r:id="rId50"/>
    <sheet name="Table 49" sheetId="51" r:id="rId51"/>
    <sheet name="Table 50" sheetId="52" r:id="rId52"/>
    <sheet name="Table 51" sheetId="53" r:id="rId53"/>
    <sheet name="Table 52" sheetId="54" r:id="rId54"/>
    <sheet name="Table 53" sheetId="55" r:id="rId55"/>
    <sheet name="Table 54" sheetId="56" r:id="rId56"/>
    <sheet name="Table 55" sheetId="57" r:id="rId57"/>
    <sheet name="Table 56" sheetId="58" r:id="rId58"/>
    <sheet name="Table 57" sheetId="59" r:id="rId59"/>
  </sheets>
  <definedNames/>
  <calcPr fullCalcOnLoad="1"/>
</workbook>
</file>

<file path=xl/sharedStrings.xml><?xml version="1.0" encoding="utf-8"?>
<sst xmlns="http://schemas.openxmlformats.org/spreadsheetml/2006/main" count="2002" uniqueCount="652">
  <si>
    <r>
      <t>Table 53</t>
    </r>
    <r>
      <rPr>
        <sz val="10"/>
        <rFont val="Arial"/>
        <family val="2"/>
      </rPr>
      <t xml:space="preserve"> Number and Percent of Live Births by Method of Delivery and Race of Mother, Michigan Residents, 1989</t>
    </r>
  </si>
  <si>
    <r>
      <t>Table 54</t>
    </r>
    <r>
      <rPr>
        <sz val="10"/>
        <rFont val="Arial"/>
        <family val="2"/>
      </rPr>
      <t xml:space="preserve"> Number and Rate of Live Births with Abnormal Conditions and Race of Mother, Michigan Residents, 1989</t>
    </r>
  </si>
  <si>
    <t xml:space="preserve">     to Non-Michigan Residents by Place of Residence, 1989</t>
  </si>
  <si>
    <r>
      <t>Table 55</t>
    </r>
    <r>
      <rPr>
        <sz val="10"/>
        <rFont val="Arial"/>
        <family val="2"/>
      </rPr>
      <t xml:space="preserve"> Michigan Resident Live Births Occurring Outside of Michigan by Place of Occurrence and Occurring in Michigan</t>
    </r>
  </si>
  <si>
    <r>
      <t>Table 56</t>
    </r>
    <r>
      <rPr>
        <sz val="10"/>
        <rFont val="Arial"/>
        <family val="2"/>
      </rPr>
      <t xml:space="preserve"> Live Births by Place of Delivery, Michigan Occurrences, 1975 - 1989</t>
    </r>
  </si>
  <si>
    <r>
      <t>Table 57</t>
    </r>
    <r>
      <rPr>
        <sz val="10"/>
        <rFont val="Arial"/>
        <family val="2"/>
      </rPr>
      <t xml:space="preserve"> Live Births by Place of Delivery and Type of Attendant, Michigan Occurrences, 1989</t>
    </r>
  </si>
  <si>
    <t xml:space="preserve">Number and Percents of Live Births with Prenatal Care Beginning in </t>
  </si>
  <si>
    <t>Race of Mother</t>
  </si>
  <si>
    <t xml:space="preserve">      Total</t>
  </si>
  <si>
    <t xml:space="preserve">      White</t>
  </si>
  <si>
    <t xml:space="preserve">      Black</t>
  </si>
  <si>
    <t xml:space="preserve">    All Other</t>
  </si>
  <si>
    <t xml:space="preserve">    Not Stated</t>
  </si>
  <si>
    <t>Age Group</t>
  </si>
  <si>
    <t>Number</t>
  </si>
  <si>
    <t>Percent</t>
  </si>
  <si>
    <t>Under 15 Years</t>
  </si>
  <si>
    <t>15-19 Years</t>
  </si>
  <si>
    <t>20-24 Years</t>
  </si>
  <si>
    <t>25-29 Years</t>
  </si>
  <si>
    <t>30-34 Years</t>
  </si>
  <si>
    <t>35-39 Years</t>
  </si>
  <si>
    <t>40 and Over</t>
  </si>
  <si>
    <t>All Ages</t>
  </si>
  <si>
    <t xml:space="preserve">  None</t>
  </si>
  <si>
    <t xml:space="preserve">  10-14</t>
  </si>
  <si>
    <t xml:space="preserve">  15-19</t>
  </si>
  <si>
    <t xml:space="preserve">  20 or More</t>
  </si>
  <si>
    <t xml:space="preserve">  Not Stated</t>
  </si>
  <si>
    <t>Total</t>
  </si>
  <si>
    <t>Male</t>
  </si>
  <si>
    <t>Female</t>
  </si>
  <si>
    <t>White</t>
  </si>
  <si>
    <t>Black</t>
  </si>
  <si>
    <t>Other</t>
  </si>
  <si>
    <t>Unknown</t>
  </si>
  <si>
    <t>by Age of Mother and Race of Mother,</t>
  </si>
  <si>
    <t>Age of Mother</t>
  </si>
  <si>
    <t>Table 1.20</t>
  </si>
  <si>
    <t xml:space="preserve">    Race of Mother</t>
  </si>
  <si>
    <t>All Other</t>
  </si>
  <si>
    <t>Not Stated</t>
  </si>
  <si>
    <t xml:space="preserve"> Not Stated</t>
  </si>
  <si>
    <t>Adequate</t>
  </si>
  <si>
    <t>Intermediate</t>
  </si>
  <si>
    <t>Inadequate</t>
  </si>
  <si>
    <t>Live Births by Mother's Race or National Origin,</t>
  </si>
  <si>
    <t>1970</t>
  </si>
  <si>
    <t>1971</t>
  </si>
  <si>
    <t>1972</t>
  </si>
  <si>
    <t>1973</t>
  </si>
  <si>
    <t>1974</t>
  </si>
  <si>
    <t>1975</t>
  </si>
  <si>
    <t>1976</t>
  </si>
  <si>
    <t>1977</t>
  </si>
  <si>
    <t>1978</t>
  </si>
  <si>
    <t>1979</t>
  </si>
  <si>
    <t>1980</t>
  </si>
  <si>
    <t>1981</t>
  </si>
  <si>
    <t>1982</t>
  </si>
  <si>
    <t>1983</t>
  </si>
  <si>
    <t>1984</t>
  </si>
  <si>
    <t>1985</t>
  </si>
  <si>
    <t>1986</t>
  </si>
  <si>
    <t>1987</t>
  </si>
  <si>
    <t xml:space="preserve">Crude Birth Rates and Fertility Rates by Race of Mother, </t>
  </si>
  <si>
    <t xml:space="preserve">              Michigan Residents, 1970-1989</t>
  </si>
  <si>
    <t>-21.2</t>
  </si>
  <si>
    <t>-12.9</t>
  </si>
  <si>
    <t>-28.4</t>
  </si>
  <si>
    <t>-24.0</t>
  </si>
  <si>
    <t>Live Births and Percent Distribution by Age of Mother</t>
  </si>
  <si>
    <t>1989</t>
  </si>
  <si>
    <t>Under 20 Years</t>
  </si>
  <si>
    <t>+21.7</t>
  </si>
  <si>
    <t>-19.9</t>
  </si>
  <si>
    <t>+23.7</t>
  </si>
  <si>
    <t>+26.9</t>
  </si>
  <si>
    <t>-7.3</t>
  </si>
  <si>
    <t>-15.8</t>
  </si>
  <si>
    <t>+21.6</t>
  </si>
  <si>
    <t>+68.4</t>
  </si>
  <si>
    <t>+6.4</t>
  </si>
  <si>
    <t>+2.9</t>
  </si>
  <si>
    <t>+67.8</t>
  </si>
  <si>
    <t>+37.2</t>
  </si>
  <si>
    <t>+36.3</t>
  </si>
  <si>
    <t>+34.9</t>
  </si>
  <si>
    <t>+69.8</t>
  </si>
  <si>
    <t>+57.1</t>
  </si>
  <si>
    <t>+61.1</t>
  </si>
  <si>
    <t>+27.5</t>
  </si>
  <si>
    <t>+73.8</t>
  </si>
  <si>
    <t>+21.2</t>
  </si>
  <si>
    <t>+23.3</t>
  </si>
  <si>
    <t>+17.4</t>
  </si>
  <si>
    <t>+54.1</t>
  </si>
  <si>
    <t>+2.3</t>
  </si>
  <si>
    <t>-2.7</t>
  </si>
  <si>
    <t>+15.8</t>
  </si>
  <si>
    <t>+50.2</t>
  </si>
  <si>
    <t>+60.9</t>
  </si>
  <si>
    <t>+38.2</t>
  </si>
  <si>
    <t>+147.9</t>
  </si>
  <si>
    <t>-21.3</t>
  </si>
  <si>
    <t>-26.0</t>
  </si>
  <si>
    <t>+12.6</t>
  </si>
  <si>
    <t>+98.1</t>
  </si>
  <si>
    <t>+8.5</t>
  </si>
  <si>
    <t>+14.1</t>
  </si>
  <si>
    <t>+23.8</t>
  </si>
  <si>
    <t>+32.4</t>
  </si>
  <si>
    <t>+80.2</t>
  </si>
  <si>
    <t>+80.7</t>
  </si>
  <si>
    <t>+80.6</t>
  </si>
  <si>
    <t>+50.6</t>
  </si>
  <si>
    <t>+140.3</t>
  </si>
  <si>
    <t>+146.9</t>
  </si>
  <si>
    <t>+101.9</t>
  </si>
  <si>
    <t>+105.1</t>
  </si>
  <si>
    <t>+121.8</t>
  </si>
  <si>
    <t>+120.3</t>
  </si>
  <si>
    <t>+119.0</t>
  </si>
  <si>
    <t>+196.4</t>
  </si>
  <si>
    <t>+35.9</t>
  </si>
  <si>
    <t>-34.0</t>
  </si>
  <si>
    <t>+34.6</t>
  </si>
  <si>
    <t>+70.4</t>
  </si>
  <si>
    <t>Table 1.1</t>
  </si>
  <si>
    <t>Total Births</t>
  </si>
  <si>
    <t>Michigan Residents</t>
  </si>
  <si>
    <t>Selected Years, 1900 - 1989</t>
  </si>
  <si>
    <t>Year</t>
  </si>
  <si>
    <t>Note: Live Births plus Fetal Deaths</t>
  </si>
  <si>
    <t>Source: Office of the State Registrar and Center for Health Statistics, MDPH</t>
  </si>
  <si>
    <t>Live Births and Crude Birth Rates</t>
  </si>
  <si>
    <t>Michigan and United States Residents</t>
  </si>
  <si>
    <t>United States</t>
  </si>
  <si>
    <t>Rate</t>
  </si>
  <si>
    <t>Michigan</t>
  </si>
  <si>
    <t>---</t>
  </si>
  <si>
    <t>Table 1.3</t>
  </si>
  <si>
    <t>Fertility Rates</t>
  </si>
  <si>
    <t>Michigan an United States Residents</t>
  </si>
  <si>
    <t>Note: 1989 United States data are provisional.</t>
  </si>
  <si>
    <t>Michigan Residents, 1970-1989</t>
  </si>
  <si>
    <t>Table 1.4</t>
  </si>
  <si>
    <t>All Races</t>
  </si>
  <si>
    <t>American Indian</t>
  </si>
  <si>
    <t>Asian or Pacific Islander</t>
  </si>
  <si>
    <t>Note: coding changes initiated in 1984 resulted in a net decrease of 0.7 and 0.1 percent of the infants coded to the races White and Black respectively. This change resulted in an increase in the number of infants coded to races other than White or Black in 1984. Persons of Spanish or of Mexican-American descent are included with White. Indians from India were counted as "White" from 1970-1977 and with "Asian or Pacific Islander" since 1978. Asian or Pacific Islander included Chinese, Japanese, Hawaiian, Filipino and other Asian or Pacific Islander. Other Races included Koreans for 1973-1977. Koreans are included in "Asian or Pacific Islander" for other years.</t>
  </si>
  <si>
    <t>Table 1.5</t>
  </si>
  <si>
    <t>Live Births by Infant's Race or National Origin,</t>
  </si>
  <si>
    <t>Crude Birth Rate</t>
  </si>
  <si>
    <t>Fertility Rate</t>
  </si>
  <si>
    <t>Percent Change 1970-1989</t>
  </si>
  <si>
    <t>Source:  Office of the State Registrar and Center for Health Statistics, MDPH</t>
  </si>
  <si>
    <t xml:space="preserve">Crude Birth Rates and Fertility Rates by Race of Infant, </t>
  </si>
  <si>
    <t>Table 1.6</t>
  </si>
  <si>
    <t>Table 1.7</t>
  </si>
  <si>
    <t>and Race of Mother, Michigan Residents, 1989</t>
  </si>
  <si>
    <t>Median Age at Last Birthday</t>
  </si>
  <si>
    <t xml:space="preserve">    All Other Races</t>
  </si>
  <si>
    <t>Table 1.8</t>
  </si>
  <si>
    <t>Table 1.9</t>
  </si>
  <si>
    <t>Live Births and Percent Distribution by Age of Mother and Race of Child</t>
  </si>
  <si>
    <t>Michigan Residents, 1989</t>
  </si>
  <si>
    <t>Age of Mother in Years</t>
  </si>
  <si>
    <t>Race of Child</t>
  </si>
  <si>
    <t>All Other Races</t>
  </si>
  <si>
    <t>&lt; 15</t>
  </si>
  <si>
    <t>15 - 19</t>
  </si>
  <si>
    <t>20 - 24</t>
  </si>
  <si>
    <t>25 - 29</t>
  </si>
  <si>
    <t>30 -34</t>
  </si>
  <si>
    <t>35 - 39</t>
  </si>
  <si>
    <t>40 +</t>
  </si>
  <si>
    <t xml:space="preserve">* </t>
  </si>
  <si>
    <t xml:space="preserve">--- </t>
  </si>
  <si>
    <t>Live Births and Percent Distribution by Age and Ancestry of Mother</t>
  </si>
  <si>
    <t>African</t>
  </si>
  <si>
    <t>Arabian Asian</t>
  </si>
  <si>
    <t>European</t>
  </si>
  <si>
    <t>Hispanic</t>
  </si>
  <si>
    <t>Other (Incl. American)</t>
  </si>
  <si>
    <t>Table 1.10</t>
  </si>
  <si>
    <t>Table 1.11</t>
  </si>
  <si>
    <t>Live Births and Population of Women by Age</t>
  </si>
  <si>
    <t>Michigan Residents, 1979 and 1989</t>
  </si>
  <si>
    <t>Live Births</t>
  </si>
  <si>
    <t>Percent Change</t>
  </si>
  <si>
    <t>Population Estimates</t>
  </si>
  <si>
    <t>20 - 24 Years</t>
  </si>
  <si>
    <t>25 - 29 Years</t>
  </si>
  <si>
    <t>30 - 34 Years</t>
  </si>
  <si>
    <t>35 - 39 Years</t>
  </si>
  <si>
    <t>Note: Population shown for Under 20 Years is females 15 - 19 and population shown for 40 and Over is 40 - 44. The population shown for All Ages is for females 15 - 44. Live births with age not stated are included only in the total.</t>
  </si>
  <si>
    <t xml:space="preserve">  -9.5</t>
  </si>
  <si>
    <t xml:space="preserve"> -23.3</t>
  </si>
  <si>
    <t xml:space="preserve">  +3.8</t>
  </si>
  <si>
    <t xml:space="preserve"> +52.6</t>
  </si>
  <si>
    <t>+102.8</t>
  </si>
  <si>
    <t xml:space="preserve"> +67.3</t>
  </si>
  <si>
    <t xml:space="preserve">  +2.6</t>
  </si>
  <si>
    <t xml:space="preserve">  -22.9</t>
  </si>
  <si>
    <t xml:space="preserve"> -17.4</t>
  </si>
  <si>
    <t xml:space="preserve">  -2.4</t>
  </si>
  <si>
    <t xml:space="preserve"> +11.2</t>
  </si>
  <si>
    <t>+29.0</t>
  </si>
  <si>
    <t xml:space="preserve"> +33.3</t>
  </si>
  <si>
    <t xml:space="preserve">  +0.3</t>
  </si>
  <si>
    <t>Table 1.12</t>
  </si>
  <si>
    <t>Age-Specific Live Birth Rates by Race of Mother</t>
  </si>
  <si>
    <t>Note:  Data on race not stated are included only in the total column. Age-specific birth rates for under 20 are based on female population 15-19. Age-specific birth rates for 40 and over are based on female population 40-44. Total birth rates (fertility rates) are based on female population 15-44.</t>
  </si>
  <si>
    <t>Table 1.13</t>
  </si>
  <si>
    <t>Age-Specific Live Birth Rates by Race of Infant</t>
  </si>
  <si>
    <t>Table 1.14</t>
  </si>
  <si>
    <t>First Births</t>
  </si>
  <si>
    <t>Selected Years, 1960 - 1989</t>
  </si>
  <si>
    <t>Percent of All Births</t>
  </si>
  <si>
    <t>Table 1.15</t>
  </si>
  <si>
    <t>Live Births by Live Birth Order and Age of Mother</t>
  </si>
  <si>
    <t>Michigan Residents, 1979</t>
  </si>
  <si>
    <t>Live Birth Order</t>
  </si>
  <si>
    <t>Under 20</t>
  </si>
  <si>
    <t>40 or More Years</t>
  </si>
  <si>
    <t>First Birth</t>
  </si>
  <si>
    <t>Second Birth</t>
  </si>
  <si>
    <t>Third Birth</t>
  </si>
  <si>
    <t>Fourth Birth</t>
  </si>
  <si>
    <t>Fifth Birth +</t>
  </si>
  <si>
    <t>Not State</t>
  </si>
  <si>
    <t>All Birth Orders</t>
  </si>
  <si>
    <t>Table 1.16</t>
  </si>
  <si>
    <t>Table 1.17</t>
  </si>
  <si>
    <t>Live Births to Women Reporting Prior</t>
  </si>
  <si>
    <t>Pregnancy Terminations by Time Span</t>
  </si>
  <si>
    <t>Between Last and Current Termination</t>
  </si>
  <si>
    <t>Time Span in Years</t>
  </si>
  <si>
    <t>&lt; One</t>
  </si>
  <si>
    <t>1 &lt; 2</t>
  </si>
  <si>
    <t>2 &lt; 3</t>
  </si>
  <si>
    <t>3 &lt; 5</t>
  </si>
  <si>
    <t>5 or More</t>
  </si>
  <si>
    <t>Median Time Span</t>
  </si>
  <si>
    <t>in a Live Birth or a Fetal Death</t>
  </si>
  <si>
    <t>Prior Fetal Death</t>
  </si>
  <si>
    <t>Prior Live Birth</t>
  </si>
  <si>
    <t>Live Births to Women Reporting Prior Pregnancy Terminations by Time Span</t>
  </si>
  <si>
    <t>Between Last and Current Termination and by Whether Prior Termination Resulted</t>
  </si>
  <si>
    <t>Note: Terminations with time span of zero years (I.e., second or later births in plural deliveries) and terminations with unknown time span are excluded. The methodology for calculating interpregnancy time span was altered slightly in 1984. Hence, median time spans and percentages are not comparable to statistics published in prior years.</t>
  </si>
  <si>
    <t>2 Years 7 Months</t>
  </si>
  <si>
    <t>2 Years 6 Months</t>
  </si>
  <si>
    <t>1 Year 10 Months</t>
  </si>
  <si>
    <t>2 Years 8 Months</t>
  </si>
  <si>
    <t>Table 1.19</t>
  </si>
  <si>
    <t>Live Births by Month Prenatal Care Began and Number of Prenatal Visits</t>
  </si>
  <si>
    <t>Month Care Began</t>
  </si>
  <si>
    <t>Number of Visits</t>
  </si>
  <si>
    <t>None</t>
  </si>
  <si>
    <t>1 - 4</t>
  </si>
  <si>
    <t>5 - 9</t>
  </si>
  <si>
    <t>10 -14</t>
  </si>
  <si>
    <t>20 or More</t>
  </si>
  <si>
    <t>Median Number of Visits</t>
  </si>
  <si>
    <t>First</t>
  </si>
  <si>
    <t>Second</t>
  </si>
  <si>
    <t>Third</t>
  </si>
  <si>
    <t>Fourth</t>
  </si>
  <si>
    <t>Fifth</t>
  </si>
  <si>
    <t>Sixth</t>
  </si>
  <si>
    <t>Seventh</t>
  </si>
  <si>
    <t>Eighth</t>
  </si>
  <si>
    <t>Ninth</t>
  </si>
  <si>
    <t>No Care</t>
  </si>
  <si>
    <t>Under 15</t>
  </si>
  <si>
    <t>15-19</t>
  </si>
  <si>
    <t>20-24</t>
  </si>
  <si>
    <t>25-29</t>
  </si>
  <si>
    <t>30-34</t>
  </si>
  <si>
    <t>35-39</t>
  </si>
  <si>
    <t>40 or More</t>
  </si>
  <si>
    <t>Note:  Percent denominators obtained from Table 1.8.</t>
  </si>
  <si>
    <t>the First Trimester by Age of Mother and Race of Mother</t>
  </si>
  <si>
    <t>Table 1.21</t>
  </si>
  <si>
    <t>the First Trimester by Age of Mother and Race of Infant</t>
  </si>
  <si>
    <t>Race of Infant</t>
  </si>
  <si>
    <t>Table 1.22</t>
  </si>
  <si>
    <t>Numbers and Percents of Live Births with Prenatal Care</t>
  </si>
  <si>
    <t>Beginning in the First Trimester by Age and Ancestry of Mother</t>
  </si>
  <si>
    <t>Note:  Percent denominators obtained from Table 1.9.</t>
  </si>
  <si>
    <t>Note:  Percent denominators obtained from Table 1.10.</t>
  </si>
  <si>
    <t>%</t>
  </si>
  <si>
    <t>Table 1.23</t>
  </si>
  <si>
    <t>Live Births by Month of Pregnancy Prenatal Care Began and Live Birth Order</t>
  </si>
  <si>
    <t>Month of Pregnancy Care Began</t>
  </si>
  <si>
    <t>Fifth or Greater</t>
  </si>
  <si>
    <t>1st Month</t>
  </si>
  <si>
    <t>2nd Month</t>
  </si>
  <si>
    <t>3rd Month</t>
  </si>
  <si>
    <t>4th Month</t>
  </si>
  <si>
    <t>5th Month</t>
  </si>
  <si>
    <t>6th Month</t>
  </si>
  <si>
    <t>7th Month</t>
  </si>
  <si>
    <t>8th Month</t>
  </si>
  <si>
    <t>9th Month</t>
  </si>
  <si>
    <t>Percentage Beginning Care in First Trimester</t>
  </si>
  <si>
    <t>Percentage Without Care During First Six Months</t>
  </si>
  <si>
    <t>Table 1.24</t>
  </si>
  <si>
    <t>Live Births and Percent Distribution by Number of the</t>
  </si>
  <si>
    <t>Number of Prenatal Visits</t>
  </si>
  <si>
    <t xml:space="preserve">  1 - 4</t>
  </si>
  <si>
    <t xml:space="preserve">  5 - 9</t>
  </si>
  <si>
    <t xml:space="preserve">  20 or Over</t>
  </si>
  <si>
    <t>Mean Number of Visits</t>
  </si>
  <si>
    <t>Table 1.25</t>
  </si>
  <si>
    <t>Mother's Prenatal Visits and Race of Infant</t>
  </si>
  <si>
    <t>Mother's Prenatal Visits and Race of Mother</t>
  </si>
  <si>
    <t>Table 1.26</t>
  </si>
  <si>
    <t>Live Births with No Prenatal Care</t>
  </si>
  <si>
    <t>30 - 34</t>
  </si>
  <si>
    <t>30 - 39</t>
  </si>
  <si>
    <t>Ratio</t>
  </si>
  <si>
    <t>Note:  Ratio per 1,000 live births.  Ratio denominator obtained from Table 1.8.</t>
  </si>
  <si>
    <t>Table 1.27</t>
  </si>
  <si>
    <t>by Age of Mother and Race of Child,</t>
  </si>
  <si>
    <t>Note:  Ratio per 1,000 live births.  Ratio denominator obtained from Table 1.9.</t>
  </si>
  <si>
    <t>Table 1.28</t>
  </si>
  <si>
    <t>Number and Percent of Live Births by Level of Prenatal Care and Race of Mother</t>
  </si>
  <si>
    <r>
      <t>Level of Prenatal Care (</t>
    </r>
    <r>
      <rPr>
        <i/>
        <sz val="8"/>
        <rFont val="Arial"/>
        <family val="2"/>
      </rPr>
      <t>Kessner Index</t>
    </r>
    <r>
      <rPr>
        <sz val="10"/>
        <rFont val="Arial"/>
        <family val="2"/>
      </rPr>
      <t>)</t>
    </r>
  </si>
  <si>
    <t>Note: The Kessner Index is a classification of prenatal care based on the month of pregnancy in which prenatal care began, the number of prenatal visits and the length of pregnancy (I.e. for shorter pregnancies, fewer prenatal visits constitute adequate care).</t>
  </si>
  <si>
    <t>Table 1.29</t>
  </si>
  <si>
    <t>Number and Percent of Live Births by Level of Prenatal Care and Race of Child</t>
  </si>
  <si>
    <t>Table 1.30</t>
  </si>
  <si>
    <t>Table 1.31</t>
  </si>
  <si>
    <t>Number and Cumulative Percent of Live Births by Period of Gestation and Race of Mother</t>
  </si>
  <si>
    <t>Period of Gestation</t>
  </si>
  <si>
    <t>Under 28 Weeks</t>
  </si>
  <si>
    <t>28 - 31 Weeks</t>
  </si>
  <si>
    <t>32 - 35 Weeks</t>
  </si>
  <si>
    <t>36 - 37 Weeks</t>
  </si>
  <si>
    <t>38 Weeks</t>
  </si>
  <si>
    <t>39 Weeks</t>
  </si>
  <si>
    <t>40 Weeks</t>
  </si>
  <si>
    <t>41 Weeks</t>
  </si>
  <si>
    <t>42 + Weeks</t>
  </si>
  <si>
    <t>Table 1.32</t>
  </si>
  <si>
    <t>Number and Cumulative Percent of Live Births by Period of Gestation and Ancestry of Mother</t>
  </si>
  <si>
    <t>Table 1.33</t>
  </si>
  <si>
    <t>Weight at Birth in Grams</t>
  </si>
  <si>
    <t xml:space="preserve"> 500 or Less</t>
  </si>
  <si>
    <t xml:space="preserve"> 501-1,000</t>
  </si>
  <si>
    <t xml:space="preserve"> 1,001-1,500</t>
  </si>
  <si>
    <t xml:space="preserve"> 1,501-2,000</t>
  </si>
  <si>
    <t xml:space="preserve"> 2,001-2,499</t>
  </si>
  <si>
    <t xml:space="preserve"> 2,500-3,000</t>
  </si>
  <si>
    <t xml:space="preserve"> 3,001-3,500</t>
  </si>
  <si>
    <t xml:space="preserve"> 3,501-4,000</t>
  </si>
  <si>
    <t xml:space="preserve"> 4,001- 4,500</t>
  </si>
  <si>
    <t xml:space="preserve"> 4,501 +</t>
  </si>
  <si>
    <t>Mean Weight</t>
  </si>
  <si>
    <t>Median Weight</t>
  </si>
  <si>
    <t>Note:  In order to conform to national standards, the definition of low birthweight was changed in 1984 to less than 2,500 grams</t>
  </si>
  <si>
    <t>Live Births by Birth Weight and Race of Child</t>
  </si>
  <si>
    <t xml:space="preserve">    Race of Child</t>
  </si>
  <si>
    <t>Live Births by Birth Weight and Race of Mother</t>
  </si>
  <si>
    <t>Table 1.34</t>
  </si>
  <si>
    <t>Table 1.35</t>
  </si>
  <si>
    <t>Numbers and Percent of Live Births by Birthweight and Ancestry of Mother</t>
  </si>
  <si>
    <t>Table 1.36</t>
  </si>
  <si>
    <t>Low Weight Live Births and Low Birth Weight Ratios</t>
  </si>
  <si>
    <t>by Age of Mother and Race of Mother</t>
  </si>
  <si>
    <t>Note:  Less than 2,500 grams. Ratio denominator obtained from Table 1.8.</t>
  </si>
  <si>
    <t>Table 1.37</t>
  </si>
  <si>
    <t>by Age of Mother and Race of Child</t>
  </si>
  <si>
    <t>Note:  Less than 2,500 grams. Ratio denominator obtained from Table 1.9.</t>
  </si>
  <si>
    <t>Table 1.38</t>
  </si>
  <si>
    <t>Low Weight Live Births and Low Birth Weight Ratios by Number of Prenatal Visits and Race of Mother</t>
  </si>
  <si>
    <t>Note:  Less than 2,500 grams. Ratio denominator obtained from Table 1.24.</t>
  </si>
  <si>
    <t>10 - 14</t>
  </si>
  <si>
    <t>Table 1.39</t>
  </si>
  <si>
    <t>Low Weight Live Births and Low Birth Weight Ratios by Number of Prenatal Visits and Race of Child</t>
  </si>
  <si>
    <t>Note:  Less than 2,500 grams. Ratio denominator obtained from Table 1.25.</t>
  </si>
  <si>
    <t>Table 1.40</t>
  </si>
  <si>
    <t>by Level of Prenatal Care and Race of Mother</t>
  </si>
  <si>
    <r>
      <t xml:space="preserve">Level of Prenatal Care </t>
    </r>
    <r>
      <rPr>
        <i/>
        <sz val="8"/>
        <rFont val="Arial"/>
        <family val="2"/>
      </rPr>
      <t>(Kessner Index)</t>
    </r>
  </si>
  <si>
    <t>Note: Low Weight is less than 2,500 grams. The Kessner Index is a classification of prenatal care based on the month of pregnancy in which prenatal care began, the number of prenatal visits and the length of pregnancy (I.e. for shorter pregnancies, fewer prenatal visits constitute adequate care). Ratio denominators obtained from Table 1.29.</t>
  </si>
  <si>
    <t>Note: Low Weight is less than 2,500 grams. The Kessner Index is a classification of prenatal care based on the month of pregnancy in which prenatal care began, the number of prenatal visits and the length of pregnancy (I.e. for shorter pregnancies, fewer prenatal visits constitute adequate care). Ratio denominators obtained from Table 1.28.</t>
  </si>
  <si>
    <t>Table 1.41</t>
  </si>
  <si>
    <t>by Level of Prenatal Care and Race of Child</t>
  </si>
  <si>
    <t>Live Births, Low Weight Live Births, and Low Birth Weight Ratios</t>
  </si>
  <si>
    <t>by Sex of Fetus and Race of Mother</t>
  </si>
  <si>
    <t>Males per 1,000 Females</t>
  </si>
  <si>
    <t xml:space="preserve">    Low Weight Live Births</t>
  </si>
  <si>
    <t xml:space="preserve">    Low Weight Live Birth Ratios</t>
  </si>
  <si>
    <t>Race</t>
  </si>
  <si>
    <t>Table 1.42</t>
  </si>
  <si>
    <t>Table 1.43</t>
  </si>
  <si>
    <t>by Sex of Fetus and Race of Child</t>
  </si>
  <si>
    <t>Note:  Records with sex not stated are included only in total columns.</t>
  </si>
  <si>
    <t>Table 1.44</t>
  </si>
  <si>
    <t>Mother's Education</t>
  </si>
  <si>
    <t>8th Grade or Less</t>
  </si>
  <si>
    <t>1 - 3 Years High School</t>
  </si>
  <si>
    <t>4 Years High School</t>
  </si>
  <si>
    <t>1 - 3 Years College</t>
  </si>
  <si>
    <t>4 or More Years College</t>
  </si>
  <si>
    <t>Percent With at Least High School Education</t>
  </si>
  <si>
    <t>Live Births by Age and Education of Mother</t>
  </si>
  <si>
    <t>Table 1.45</t>
  </si>
  <si>
    <t>First Birth Ratios by Age and Education of Mother</t>
  </si>
  <si>
    <t>&lt;  20</t>
  </si>
  <si>
    <t>35  +</t>
  </si>
  <si>
    <t>Note: First live births per 100 live births. Births where the Mother's age and/or education are not stated are included in the total but are not reallocated to specific age and education categories.</t>
  </si>
  <si>
    <t>Table 1.46</t>
  </si>
  <si>
    <t>Type of Anomaly</t>
  </si>
  <si>
    <t>Heart Malformation</t>
  </si>
  <si>
    <t>Cleft lip/palate</t>
  </si>
  <si>
    <t>Malformed genitalia</t>
  </si>
  <si>
    <t>Polydactyly/ Syndactyly/ Adactyly</t>
  </si>
  <si>
    <t>Club foot</t>
  </si>
  <si>
    <t>Down's syndrome</t>
  </si>
  <si>
    <t>Hydrocephalus</t>
  </si>
  <si>
    <t>Omphalocele/ Gastroschisis</t>
  </si>
  <si>
    <t>Spina Bifida/ Meningocele</t>
  </si>
  <si>
    <t>Microcephalus</t>
  </si>
  <si>
    <t>Renal agenesis</t>
  </si>
  <si>
    <t>Diaphragmatic hernia</t>
  </si>
  <si>
    <t>Anencephalus</t>
  </si>
  <si>
    <t>Tracheo-esophageal fistula/ Esophageal atresia</t>
  </si>
  <si>
    <t>Rectal atresia/stenosis</t>
  </si>
  <si>
    <t>Other musculoskeletal/ integumental anomalies</t>
  </si>
  <si>
    <t>Other urogenital anomalies</t>
  </si>
  <si>
    <t>Other circulatory/ respiiratory anomalies</t>
  </si>
  <si>
    <t>Other chromosomal anomalies</t>
  </si>
  <si>
    <t>Other gastrointestinal anomalies</t>
  </si>
  <si>
    <t>Other central nervous system anomalies</t>
  </si>
  <si>
    <t>At least one anomaly</t>
  </si>
  <si>
    <t>Note: Congenital Anomalies Reported indicates anomalies apparent soon after a live birth. At least one anomaly does not equal the sum of anomalies specified because of multiple anomaly occurrences.</t>
  </si>
  <si>
    <t>Table 1.47</t>
  </si>
  <si>
    <t>Live Births with Congenital Anomalies Reported and Congenital Anomaly Rates</t>
  </si>
  <si>
    <t>Note:  Number of live births with congenital anomalies reported per 10,000 live births. Rate denominator obtained from Table 1.9.</t>
  </si>
  <si>
    <t>Note:  Number of live births with congenital anomalies reported per 10,000 live births. Rate denominator obtained from Table 1.8.</t>
  </si>
  <si>
    <t>Table 1.48</t>
  </si>
  <si>
    <t>Table 1.49</t>
  </si>
  <si>
    <t>Number and Percent of Live Births by Complications of Labor/Delivery</t>
  </si>
  <si>
    <t>and Race of Mother</t>
  </si>
  <si>
    <t>Complications of Labor/Delivery</t>
  </si>
  <si>
    <t>Fetal distress</t>
  </si>
  <si>
    <t>Premature rupture of membranes (&gt;12 Hours)</t>
  </si>
  <si>
    <t>Breech/Malpresentation</t>
  </si>
  <si>
    <t>Cephalopelvic disproportion</t>
  </si>
  <si>
    <t>Dysfunctional labor</t>
  </si>
  <si>
    <t>Precipitate labor (&lt;3 hours)</t>
  </si>
  <si>
    <t>Prolonged labor (&gt;20 hours)</t>
  </si>
  <si>
    <t>Abruptio placenta</t>
  </si>
  <si>
    <t>Febrile (&gt;100F or 38C)</t>
  </si>
  <si>
    <t>Placenta previa</t>
  </si>
  <si>
    <t>Cord prolapse</t>
  </si>
  <si>
    <t>Anesthetic complications</t>
  </si>
  <si>
    <t>Seizures during labor</t>
  </si>
  <si>
    <t>Other excessive bleeding</t>
  </si>
  <si>
    <t>At least one complication</t>
  </si>
  <si>
    <t>Total Live Births</t>
  </si>
  <si>
    <t>Meconium, moderate/heavy</t>
  </si>
  <si>
    <t>Table 1.50</t>
  </si>
  <si>
    <t>Number and Percent of Live Births by Race of Mother and Medical Risk Factor</t>
  </si>
  <si>
    <t>Risk Factors</t>
  </si>
  <si>
    <t>Hypertension pregnancy-associated</t>
  </si>
  <si>
    <t>Diabetes</t>
  </si>
  <si>
    <t>Anemia (Hct. 30/Hgb. 10)</t>
  </si>
  <si>
    <t>Previous preterm or small-for-gestational age infant</t>
  </si>
  <si>
    <t>Previous infant 4000+ grams</t>
  </si>
  <si>
    <t>Uterine bleeding</t>
  </si>
  <si>
    <t>Drug abuse</t>
  </si>
  <si>
    <t>Rh sensitization</t>
  </si>
  <si>
    <t>Hypertension, chronic</t>
  </si>
  <si>
    <t>Hydramnios/Oligohydramnios</t>
  </si>
  <si>
    <t>Acute or chronic lung disease</t>
  </si>
  <si>
    <t>Eclampsia</t>
  </si>
  <si>
    <t>Cardiac disease</t>
  </si>
  <si>
    <t>Incompetant cervix</t>
  </si>
  <si>
    <t>Renal disease</t>
  </si>
  <si>
    <t>Hemoglobinopathy</t>
  </si>
  <si>
    <t>At least one medical risk</t>
  </si>
  <si>
    <t>Table 1.51</t>
  </si>
  <si>
    <t>Number and Percent of Live Births with Maternal Risk Factors and Race of Mother</t>
  </si>
  <si>
    <t>Maternal Risk Factors</t>
  </si>
  <si>
    <t>Mother smoked while pregnant</t>
  </si>
  <si>
    <t>Weight gain &lt; 16 pounds while pregnant</t>
  </si>
  <si>
    <t>Mother drank alcohol while pregnant</t>
  </si>
  <si>
    <t>Table 1.52</t>
  </si>
  <si>
    <t>Number and Percent of Live Births with Maternal Obstetrical Procedures</t>
  </si>
  <si>
    <t>by Race of Mother</t>
  </si>
  <si>
    <t>Obstetrical Procedure</t>
  </si>
  <si>
    <t>Electronic fetal monitoring</t>
  </si>
  <si>
    <t>Ultrasound</t>
  </si>
  <si>
    <t>Stimulation of Labor</t>
  </si>
  <si>
    <t>Induction of labor</t>
  </si>
  <si>
    <t>Amniocentesis</t>
  </si>
  <si>
    <t>Tocolysis</t>
  </si>
  <si>
    <t>Table 1.53</t>
  </si>
  <si>
    <t>Number and Percent of Live Births by Method of Delivery and Race of Mother</t>
  </si>
  <si>
    <t>Procedures During and Methods of Delivery</t>
  </si>
  <si>
    <t>Procedures</t>
  </si>
  <si>
    <t>Forceps</t>
  </si>
  <si>
    <t>Vacuum</t>
  </si>
  <si>
    <t>Method</t>
  </si>
  <si>
    <t>Vaginal</t>
  </si>
  <si>
    <t>Primary C-section</t>
  </si>
  <si>
    <t>Repeat C-section</t>
  </si>
  <si>
    <t>Table 1.54</t>
  </si>
  <si>
    <t>Number and Rate of Live Births with Abnormal Conditions and Race of Mother</t>
  </si>
  <si>
    <t>Abnormal Conditions</t>
  </si>
  <si>
    <t>Note: Rate is per 10,000 live births.</t>
  </si>
  <si>
    <t>Vaginal birth after previous C-section</t>
  </si>
  <si>
    <t>5 minute Apgar &lt; 7</t>
  </si>
  <si>
    <t>Assisted ventilation &lt; 30 minutes</t>
  </si>
  <si>
    <t>Hyaline membrane disease/RDS</t>
  </si>
  <si>
    <t>Assisted ventilation &gt; 30 minutes</t>
  </si>
  <si>
    <t>Meconium aspiration syndrome</t>
  </si>
  <si>
    <t>Anemia (Hct&lt;39/Hbg&lt;13)</t>
  </si>
  <si>
    <t>Birth injury</t>
  </si>
  <si>
    <t>Seizures</t>
  </si>
  <si>
    <t>Fetal alcohol syndrome</t>
  </si>
  <si>
    <t>At least one condition</t>
  </si>
  <si>
    <t>Table 1.55</t>
  </si>
  <si>
    <t>Michigan Resident Live Births</t>
  </si>
  <si>
    <t>Occurring Outside of Michigan by Place of</t>
  </si>
  <si>
    <t>Non-Michigan Residents</t>
  </si>
  <si>
    <t>Occurrence, and Occurring in Michigan to</t>
  </si>
  <si>
    <t>by Place of Residence, 1989</t>
  </si>
  <si>
    <t>Geographic Area</t>
  </si>
  <si>
    <t>Live Births to Residents Occurring Outside Michigan</t>
  </si>
  <si>
    <t>Live Births to Non-residents Occurring in Michigan</t>
  </si>
  <si>
    <t>Florida</t>
  </si>
  <si>
    <t>Illinois</t>
  </si>
  <si>
    <t>Indiana</t>
  </si>
  <si>
    <t>Ohio</t>
  </si>
  <si>
    <t>Texas</t>
  </si>
  <si>
    <t>Wisconsin</t>
  </si>
  <si>
    <t>Other States</t>
  </si>
  <si>
    <t>U.S. Territories</t>
  </si>
  <si>
    <t>Canada</t>
  </si>
  <si>
    <t>Other Countries</t>
  </si>
  <si>
    <t>Table 1.56</t>
  </si>
  <si>
    <t>Live Births by Place of Delivery</t>
  </si>
  <si>
    <t>Michigan Occurrences, 1975 - 1989</t>
  </si>
  <si>
    <t>Place of Delivery</t>
  </si>
  <si>
    <t>Hospital</t>
  </si>
  <si>
    <t>Home</t>
  </si>
  <si>
    <t>Other and Unknown</t>
  </si>
  <si>
    <t>Note: Hospital totals do not include births in hospitals without a maternity ward.</t>
  </si>
  <si>
    <t>Table 1.57</t>
  </si>
  <si>
    <t>Live Births by Place of Delvery and Type of Attendant</t>
  </si>
  <si>
    <t>Michigan Occurrences, 1989</t>
  </si>
  <si>
    <t>Attendant</t>
  </si>
  <si>
    <t>Physician, M.D.</t>
  </si>
  <si>
    <t>Physician, D.O.</t>
  </si>
  <si>
    <t>Husband</t>
  </si>
  <si>
    <t>Nurse</t>
  </si>
  <si>
    <t>Midwife</t>
  </si>
  <si>
    <t>Physician's Asst.</t>
  </si>
  <si>
    <t>Nurse-Midwife</t>
  </si>
  <si>
    <t>Unattended</t>
  </si>
  <si>
    <t>Note: Hospital totals do not include births in hospitals without a maternity ward. Nurse-Midwifes may or may not be certified by the American College of Nurse Midwives.</t>
  </si>
  <si>
    <t>Genital herpes</t>
  </si>
  <si>
    <t>Total Resident Births</t>
  </si>
  <si>
    <t>Total Resident Live Births</t>
  </si>
  <si>
    <t>Resident Live Births per Day</t>
  </si>
  <si>
    <t>Total Resident Fetal Deaths</t>
  </si>
  <si>
    <t>Resident Fetal Deaths per Day</t>
  </si>
  <si>
    <t>Fetal Death Ratio</t>
  </si>
  <si>
    <t>First Order Births (Percent of Total Live Births)</t>
  </si>
  <si>
    <t>Median Birth Weight in Grams (Live Births)</t>
  </si>
  <si>
    <t>Median Birth Weight in Grams (Fetal Deaths)</t>
  </si>
  <si>
    <t>Low Weight Live Births</t>
  </si>
  <si>
    <t>Low Weight Birth Ratio</t>
  </si>
  <si>
    <t>Median Age of Mother (Live Births)</t>
  </si>
  <si>
    <t>Median Age of Mother (Fetal Deaths)</t>
  </si>
  <si>
    <t>Live Births with Congenital Anomalies</t>
  </si>
  <si>
    <t>Congenital Anomalies per 10,000 Live Births</t>
  </si>
  <si>
    <t>No Prenatal Care Ratio</t>
  </si>
  <si>
    <t>Home Births</t>
  </si>
  <si>
    <t>Live Born Sets of Twins</t>
  </si>
  <si>
    <t>Live Born Sets of Triplets</t>
  </si>
  <si>
    <t>Live Born Multiple Births of Four or More</t>
  </si>
  <si>
    <t>Male Live Births per 100 Female Live Births</t>
  </si>
  <si>
    <t>An Overview, 1989</t>
  </si>
  <si>
    <t>Table 1.2</t>
  </si>
  <si>
    <t>INDEX</t>
  </si>
  <si>
    <t xml:space="preserve">     Current Termination, Michigan Residents, 1979 and 1989</t>
  </si>
  <si>
    <t>Table 1.18</t>
  </si>
  <si>
    <t xml:space="preserve">     Michigan Residents, 1989</t>
  </si>
  <si>
    <t xml:space="preserve">     Current Termination and by Whether Prior Termination Resulted in a Live Birth or a Fetal Death,</t>
  </si>
  <si>
    <t xml:space="preserve">     Mother and Race of Mother,Michigan Residents, 1989</t>
  </si>
  <si>
    <t xml:space="preserve">     Infant and Race of Mother,Michigan Residents, 1989</t>
  </si>
  <si>
    <r>
      <t>Table 1</t>
    </r>
    <r>
      <rPr>
        <sz val="10"/>
        <rFont val="Arial"/>
        <family val="2"/>
      </rPr>
      <t xml:space="preserve"> Total Births Michigan Residents Selected Years, 1900 - 1989</t>
    </r>
  </si>
  <si>
    <r>
      <t>Table 2</t>
    </r>
    <r>
      <rPr>
        <sz val="10"/>
        <rFont val="Arial"/>
        <family val="2"/>
      </rPr>
      <t xml:space="preserve">  Live Births and Crude Birth Rates Michigan and United States Residents Selected Years, 1900 - 1989</t>
    </r>
  </si>
  <si>
    <r>
      <t>Table 3</t>
    </r>
    <r>
      <rPr>
        <sz val="10"/>
        <rFont val="Arial"/>
        <family val="2"/>
      </rPr>
      <t xml:space="preserve"> Fertility Rates Michigan and United States Residents Selected Years, 1900 - 1989</t>
    </r>
  </si>
  <si>
    <r>
      <t>Table 4</t>
    </r>
    <r>
      <rPr>
        <sz val="10"/>
        <rFont val="Arial"/>
        <family val="2"/>
      </rPr>
      <t xml:space="preserve"> Live Births by Mother's Race or National Origin,Michigan Residents, 1970 - 1989</t>
    </r>
  </si>
  <si>
    <r>
      <t>Table 5</t>
    </r>
    <r>
      <rPr>
        <sz val="10"/>
        <rFont val="Arial"/>
        <family val="2"/>
      </rPr>
      <t xml:space="preserve"> Live Births by Infant's Race or National Origin,Michigan Residents, 1970 - 1989</t>
    </r>
  </si>
  <si>
    <r>
      <t>Table 6</t>
    </r>
    <r>
      <rPr>
        <sz val="10"/>
        <rFont val="Arial"/>
        <family val="2"/>
      </rPr>
      <t xml:space="preserve"> Crude Birth Rates and Fertility Rates by Race of Mother,Michigan Residents, 1970 - 1989</t>
    </r>
  </si>
  <si>
    <r>
      <t>Table 7</t>
    </r>
    <r>
      <rPr>
        <sz val="10"/>
        <rFont val="Arial"/>
        <family val="2"/>
      </rPr>
      <t xml:space="preserve"> Crude Birth Rates and Fertility Rates by Race of Infant,Michigan Residents, 1970 - 1989</t>
    </r>
  </si>
  <si>
    <r>
      <t>Table 8</t>
    </r>
    <r>
      <rPr>
        <sz val="10"/>
        <rFont val="Arial"/>
        <family val="2"/>
      </rPr>
      <t xml:space="preserve"> Live Births and Percent Distribution by Age of Mother and Race of Mother,Michigan Residents, 1989</t>
    </r>
  </si>
  <si>
    <r>
      <t>Table 9</t>
    </r>
    <r>
      <rPr>
        <sz val="10"/>
        <rFont val="Arial"/>
        <family val="2"/>
      </rPr>
      <t xml:space="preserve"> Live Births and Percent Distribution by Age of Infant and Race of Mother,Michigan Residents, 1989</t>
    </r>
  </si>
  <si>
    <r>
      <t>Table 10</t>
    </r>
    <r>
      <rPr>
        <sz val="10"/>
        <rFont val="Arial"/>
        <family val="2"/>
      </rPr>
      <t xml:space="preserve"> Live Births and Percent Distribution by Age and Ancestry of Mother,Michigan Residents, 1989</t>
    </r>
  </si>
  <si>
    <r>
      <t>Table 11</t>
    </r>
    <r>
      <rPr>
        <sz val="10"/>
        <rFont val="Arial"/>
        <family val="2"/>
      </rPr>
      <t xml:space="preserve"> Live Births and Population of Women by Age, Michigan Residents, 1979 and 1989</t>
    </r>
  </si>
  <si>
    <r>
      <t>Table 12</t>
    </r>
    <r>
      <rPr>
        <sz val="10"/>
        <rFont val="Arial"/>
        <family val="2"/>
      </rPr>
      <t xml:space="preserve"> Age-Specific Live Birth Rates by Race of Mother, Michigan Residents, 1979 and 1989</t>
    </r>
  </si>
  <si>
    <r>
      <t>Table 13</t>
    </r>
    <r>
      <rPr>
        <sz val="10"/>
        <rFont val="Arial"/>
        <family val="2"/>
      </rPr>
      <t xml:space="preserve"> Age-Specific Live Birth Rates by Race of Infant, Michigan Residents, 1979 and 1989</t>
    </r>
  </si>
  <si>
    <r>
      <t>Table 14</t>
    </r>
    <r>
      <rPr>
        <sz val="10"/>
        <rFont val="Arial"/>
        <family val="2"/>
      </rPr>
      <t xml:space="preserve"> First Births Michigan and United States Residents Selected Years, 1960 - 1989</t>
    </r>
  </si>
  <si>
    <r>
      <t>Table 15</t>
    </r>
    <r>
      <rPr>
        <sz val="10"/>
        <rFont val="Arial"/>
        <family val="2"/>
      </rPr>
      <t xml:space="preserve"> Live Births by Live Birth Order and Age of Mother, Michigan Residents, 1979</t>
    </r>
  </si>
  <si>
    <r>
      <t>Table 16</t>
    </r>
    <r>
      <rPr>
        <sz val="10"/>
        <rFont val="Arial"/>
        <family val="2"/>
      </rPr>
      <t xml:space="preserve"> Live Births by Live Birth Order and Age of Mother, Michigan Residents, 1989</t>
    </r>
  </si>
  <si>
    <r>
      <t>Table 17</t>
    </r>
    <r>
      <rPr>
        <sz val="10"/>
        <rFont val="Arial"/>
        <family val="2"/>
      </rPr>
      <t xml:space="preserve"> Live Births to Women Reporting Prior Pregnancy Terminations by Time Span Between Last and</t>
    </r>
  </si>
  <si>
    <r>
      <t>Table 18</t>
    </r>
    <r>
      <rPr>
        <sz val="10"/>
        <rFont val="Arial"/>
        <family val="2"/>
      </rPr>
      <t xml:space="preserve"> Live Births to Women Reporting Prior Pregnancy Terminations by Time Span Between Last and</t>
    </r>
  </si>
  <si>
    <r>
      <t>Table 19</t>
    </r>
    <r>
      <rPr>
        <sz val="10"/>
        <rFont val="Arial"/>
        <family val="2"/>
      </rPr>
      <t xml:space="preserve"> Live Births by Month Prenatal Care Began and Number of Prenatal Visits, Michigan Residents, 1989</t>
    </r>
  </si>
  <si>
    <r>
      <t>Table 20</t>
    </r>
    <r>
      <rPr>
        <sz val="10"/>
        <rFont val="Arial"/>
        <family val="2"/>
      </rPr>
      <t xml:space="preserve"> Number and Percents of Live Births with Prenatal Care Beginning in the First Trimester by Age of</t>
    </r>
  </si>
  <si>
    <r>
      <t>Table 21</t>
    </r>
    <r>
      <rPr>
        <sz val="10"/>
        <rFont val="Arial"/>
        <family val="2"/>
      </rPr>
      <t xml:space="preserve"> Number and Percents of Live Births with Prenatal Care Beginning in the First Trimester by Age of</t>
    </r>
  </si>
  <si>
    <r>
      <t>Table 22</t>
    </r>
    <r>
      <rPr>
        <sz val="10"/>
        <rFont val="Arial"/>
        <family val="2"/>
      </rPr>
      <t xml:space="preserve"> Number and Percents of Live Births with Prenatal Care Beginning in the First Trimester by Age of</t>
    </r>
  </si>
  <si>
    <t xml:space="preserve">     Mother and Ancestry of Mother,Michigan Residents, 1989</t>
  </si>
  <si>
    <r>
      <t>Table 23</t>
    </r>
    <r>
      <rPr>
        <sz val="10"/>
        <rFont val="Arial"/>
        <family val="2"/>
      </rPr>
      <t xml:space="preserve"> Live Births by Month of Pregnancy Prenatal Care Began and Live Birth Order, Michigan Residents, 1989</t>
    </r>
  </si>
  <si>
    <r>
      <t>Table 24</t>
    </r>
    <r>
      <rPr>
        <sz val="10"/>
        <rFont val="Arial"/>
        <family val="2"/>
      </rPr>
      <t xml:space="preserve"> Live Births and Percent Distribution by Number of the Mother's Prenatal Visits and Race of Mother</t>
    </r>
  </si>
  <si>
    <r>
      <t>Table 25</t>
    </r>
    <r>
      <rPr>
        <sz val="10"/>
        <rFont val="Arial"/>
        <family val="2"/>
      </rPr>
      <t xml:space="preserve"> Live Births and Percent Distribution by Number of the Mother's Prenatal Visits and Race of Infant</t>
    </r>
  </si>
  <si>
    <r>
      <t>Table 26</t>
    </r>
    <r>
      <rPr>
        <sz val="10"/>
        <rFont val="Arial"/>
        <family val="2"/>
      </rPr>
      <t xml:space="preserve"> Live Births with No Prenatal Care by Age of Mother and Race of Mother, Michigan Residents, 1989</t>
    </r>
  </si>
  <si>
    <r>
      <t>Table 27</t>
    </r>
    <r>
      <rPr>
        <sz val="10"/>
        <rFont val="Arial"/>
        <family val="2"/>
      </rPr>
      <t xml:space="preserve"> Live Births with No Prenatal Care by Age of Mother and Race of Infant, Michigan Residents, 1989</t>
    </r>
  </si>
  <si>
    <r>
      <t>Table 28</t>
    </r>
    <r>
      <rPr>
        <sz val="10"/>
        <rFont val="Arial"/>
        <family val="2"/>
      </rPr>
      <t xml:space="preserve"> Number and Percent of Live Births by Level of Prenatal Care and Race of Mother, Michigan Residents, 1989</t>
    </r>
  </si>
  <si>
    <r>
      <t>Table 29</t>
    </r>
    <r>
      <rPr>
        <sz val="10"/>
        <rFont val="Arial"/>
        <family val="2"/>
      </rPr>
      <t xml:space="preserve"> Number and Percent of Live Births by Level of Prenatal Care and Race of Child, Michigan Residents, 1989</t>
    </r>
  </si>
  <si>
    <t>Number and Percent of Live Births by Level of Prenatal Care and Ancestry of Mother</t>
  </si>
  <si>
    <r>
      <t>Table 30</t>
    </r>
    <r>
      <rPr>
        <sz val="10"/>
        <rFont val="Arial"/>
        <family val="2"/>
      </rPr>
      <t xml:space="preserve"> Number and Percent of Live Births by Level of Prenatal Care and Ancestry of Mother, Michigan Residents, 1989</t>
    </r>
  </si>
  <si>
    <r>
      <t>Table 31</t>
    </r>
    <r>
      <rPr>
        <sz val="10"/>
        <rFont val="Arial"/>
        <family val="2"/>
      </rPr>
      <t xml:space="preserve"> Number and Cumulative Percent of Live Births by Period of Gestation and Race of Mother,Michigan Residents, 1989</t>
    </r>
  </si>
  <si>
    <r>
      <t>Table 32</t>
    </r>
    <r>
      <rPr>
        <sz val="10"/>
        <rFont val="Arial"/>
        <family val="2"/>
      </rPr>
      <t xml:space="preserve"> Number and Cumulative Percent of Live Births by Period of Gestation and Ancestry of Mother,Michigan Residents, 1989</t>
    </r>
  </si>
  <si>
    <r>
      <t>Table 33</t>
    </r>
    <r>
      <rPr>
        <sz val="10"/>
        <rFont val="Arial"/>
        <family val="2"/>
      </rPr>
      <t xml:space="preserve"> Live Births by Birth Weight and Race of Mother, Michigan Residents, 1989</t>
    </r>
  </si>
  <si>
    <r>
      <t>Table 34</t>
    </r>
    <r>
      <rPr>
        <sz val="10"/>
        <rFont val="Arial"/>
        <family val="2"/>
      </rPr>
      <t xml:space="preserve"> Live Births by Birth Weight and Race of Child, Michigan Residents, 1989</t>
    </r>
  </si>
  <si>
    <r>
      <t>Table 35</t>
    </r>
    <r>
      <rPr>
        <sz val="10"/>
        <rFont val="Arial"/>
        <family val="2"/>
      </rPr>
      <t xml:space="preserve"> Numbers and Percent of Live Births by Birthweight and Ancestry of Mother, Michigan Residents, 1989</t>
    </r>
  </si>
  <si>
    <r>
      <t>Table 36</t>
    </r>
    <r>
      <rPr>
        <sz val="10"/>
        <rFont val="Arial"/>
        <family val="2"/>
      </rPr>
      <t xml:space="preserve"> Low Weight Live Births and Low Birth Weight Ratios by Age of Mother and Race of Mother, Michigan Residents, 1989</t>
    </r>
  </si>
  <si>
    <r>
      <t>Table 37</t>
    </r>
    <r>
      <rPr>
        <sz val="10"/>
        <rFont val="Arial"/>
        <family val="2"/>
      </rPr>
      <t xml:space="preserve"> Low Weight Live Births and Low Birth Weight Ratios by Age of Mother and Race of Child, Michigan Residents, 1989</t>
    </r>
  </si>
  <si>
    <r>
      <t>Table 38</t>
    </r>
    <r>
      <rPr>
        <sz val="10"/>
        <rFont val="Arial"/>
        <family val="2"/>
      </rPr>
      <t xml:space="preserve"> Low Weight Live Births and Low Birth Weight Ratios by Number of Prenatal Visits and Race of Mother,</t>
    </r>
  </si>
  <si>
    <r>
      <t>Table 39</t>
    </r>
    <r>
      <rPr>
        <sz val="10"/>
        <rFont val="Arial"/>
        <family val="2"/>
      </rPr>
      <t xml:space="preserve"> Low Weight Live Births and Low Birth Weight Ratios by Number of Prenatal Visits and Race of Child,</t>
    </r>
  </si>
  <si>
    <r>
      <t>Table 40</t>
    </r>
    <r>
      <rPr>
        <sz val="10"/>
        <rFont val="Arial"/>
        <family val="2"/>
      </rPr>
      <t xml:space="preserve"> Low Weight Live Births and Low Birth Weight Ratios by Level of Prenatal Care and Race of Mother,</t>
    </r>
  </si>
  <si>
    <r>
      <t>Table 41</t>
    </r>
    <r>
      <rPr>
        <sz val="10"/>
        <rFont val="Arial"/>
        <family val="2"/>
      </rPr>
      <t xml:space="preserve"> Low Weight Live Births and Low Birth Weight Ratios by Level of Prenatal Care and Race of Child,</t>
    </r>
  </si>
  <si>
    <r>
      <t>Table 42</t>
    </r>
    <r>
      <rPr>
        <sz val="10"/>
        <rFont val="Arial"/>
        <family val="2"/>
      </rPr>
      <t xml:space="preserve"> Live Births, Low Weight Live Births and Low Birth Weight Ratios by Sex of Fetus and Race of Mother</t>
    </r>
  </si>
  <si>
    <r>
      <t>Table 43</t>
    </r>
    <r>
      <rPr>
        <sz val="10"/>
        <rFont val="Arial"/>
        <family val="2"/>
      </rPr>
      <t xml:space="preserve"> Live Births, Low Weight Live Births and Low Birth Weight Ratios by Sex of Fetus and Race of Child</t>
    </r>
  </si>
  <si>
    <r>
      <t>Table 44</t>
    </r>
    <r>
      <rPr>
        <sz val="10"/>
        <rFont val="Arial"/>
        <family val="2"/>
      </rPr>
      <t xml:space="preserve"> Live Births by Age and Education of Mother, Michigan Residents, 1989</t>
    </r>
  </si>
  <si>
    <r>
      <t>Table 45</t>
    </r>
    <r>
      <rPr>
        <sz val="10"/>
        <rFont val="Arial"/>
        <family val="2"/>
      </rPr>
      <t xml:space="preserve"> First Birth Ratios by Age and Education of Mother, Michigan Residents, 1989</t>
    </r>
  </si>
  <si>
    <r>
      <t>Table 46</t>
    </r>
    <r>
      <rPr>
        <sz val="10"/>
        <rFont val="Arial"/>
        <family val="2"/>
      </rPr>
      <t xml:space="preserve"> Congenital Anomalies Reported by Type of Anomaly and Race of Mother, Michigan Residents, 1989</t>
    </r>
  </si>
  <si>
    <t>Congenital Anomalies Reported by Type of Anomaly and Race of Mother</t>
  </si>
  <si>
    <r>
      <t>Table 47</t>
    </r>
    <r>
      <rPr>
        <sz val="10"/>
        <rFont val="Arial"/>
        <family val="2"/>
      </rPr>
      <t xml:space="preserve"> Live Births with Congenital Anomalies Reported and Congenital Anomaly Rates by Age of Mother and Race of Mother</t>
    </r>
  </si>
  <si>
    <r>
      <t>Table 48</t>
    </r>
    <r>
      <rPr>
        <sz val="10"/>
        <rFont val="Arial"/>
        <family val="2"/>
      </rPr>
      <t xml:space="preserve"> Live Births with Congenital Anomalies Reported and Congenital Anomaly Rates by Age of Mother and Race of Child</t>
    </r>
  </si>
  <si>
    <r>
      <t>Table 49</t>
    </r>
    <r>
      <rPr>
        <sz val="10"/>
        <rFont val="Arial"/>
        <family val="2"/>
      </rPr>
      <t xml:space="preserve"> Number and Percent of Live Births by Complications of Labor/Delivery and Race of Mother, Michigan Residents, 1989</t>
    </r>
  </si>
  <si>
    <r>
      <t>Table 50</t>
    </r>
    <r>
      <rPr>
        <sz val="10"/>
        <rFont val="Arial"/>
        <family val="2"/>
      </rPr>
      <t xml:space="preserve"> Number and Percent of Live Births by Race of Mother and Medical Risk Factor, Michigan Residents, 1989</t>
    </r>
  </si>
  <si>
    <r>
      <t>Table 51</t>
    </r>
    <r>
      <rPr>
        <sz val="10"/>
        <rFont val="Arial"/>
        <family val="2"/>
      </rPr>
      <t xml:space="preserve"> Number and Percent of Live Births with Maternal Risk Factors and Race of Mother, Michigan Residents, 1989</t>
    </r>
  </si>
  <si>
    <r>
      <t>Table 52</t>
    </r>
    <r>
      <rPr>
        <sz val="10"/>
        <rFont val="Arial"/>
        <family val="2"/>
      </rPr>
      <t xml:space="preserve"> Number and Percent of Live Births with Maternal Obstetrical Procedures by Race of Mother, Michigan Residents, 1989</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</si>
</sst>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dd\-mmm\-yy_)"/>
    <numFmt numFmtId="166" formatCode="#,##0.0_);\(#,##0.0\)"/>
    <numFmt numFmtId="167" formatCode="#,##0.0"/>
  </numFmts>
  <fonts count="4">
    <font>
      <sz val="12"/>
      <name val="Comic Sans MS"/>
      <family val="0"/>
    </font>
    <font>
      <sz val="10"/>
      <name val="Arial"/>
      <family val="2"/>
    </font>
    <font>
      <i/>
      <sz val="8"/>
      <name val="Arial"/>
      <family val="2"/>
    </font>
    <font>
      <b/>
      <sz val="10"/>
      <name val="Arial"/>
      <family val="2"/>
    </font>
  </fonts>
  <fills count="2">
    <fill>
      <patternFill/>
    </fill>
    <fill>
      <patternFill patternType="gray125"/>
    </fill>
  </fills>
  <borders count="16">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2">
    <xf numFmtId="0" fontId="0" fillId="0" borderId="0" xfId="0" applyAlignment="1">
      <alignment/>
    </xf>
    <xf numFmtId="0" fontId="1" fillId="0" borderId="0" xfId="0" applyFont="1" applyAlignment="1">
      <alignment/>
    </xf>
    <xf numFmtId="0" fontId="1" fillId="0" borderId="0" xfId="0" applyFont="1" applyAlignment="1">
      <alignment horizontal="center"/>
    </xf>
    <xf numFmtId="3" fontId="1" fillId="0" borderId="0" xfId="0" applyNumberFormat="1" applyFont="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167" fontId="1" fillId="0" borderId="0" xfId="0" applyNumberFormat="1" applyFont="1" applyAlignment="1">
      <alignment horizontal="center"/>
    </xf>
    <xf numFmtId="0" fontId="1" fillId="0" borderId="0" xfId="0" applyFont="1" applyAlignment="1">
      <alignment vertical="center" wrapText="1"/>
    </xf>
    <xf numFmtId="0" fontId="1" fillId="0" borderId="0" xfId="0" applyFont="1" applyAlignment="1" applyProtection="1">
      <alignment horizontal="left"/>
      <protection/>
    </xf>
    <xf numFmtId="0" fontId="1" fillId="0" borderId="0" xfId="0" applyFont="1" applyAlignment="1" applyProtection="1">
      <alignment horizontal="center"/>
      <protection/>
    </xf>
    <xf numFmtId="0" fontId="1" fillId="0" borderId="1" xfId="0" applyFont="1" applyBorder="1" applyAlignment="1">
      <alignment/>
    </xf>
    <xf numFmtId="0" fontId="1" fillId="0" borderId="1" xfId="0" applyFont="1" applyBorder="1" applyAlignment="1" applyProtection="1">
      <alignment horizontal="center"/>
      <protection/>
    </xf>
    <xf numFmtId="0" fontId="1" fillId="0" borderId="1" xfId="0" applyFont="1" applyBorder="1" applyAlignment="1" applyProtection="1">
      <alignment/>
      <protection/>
    </xf>
    <xf numFmtId="0" fontId="1" fillId="0" borderId="3" xfId="0" applyFont="1" applyBorder="1" applyAlignment="1" applyProtection="1">
      <alignment horizontal="center" vertical="center"/>
      <protection/>
    </xf>
    <xf numFmtId="0" fontId="1" fillId="0" borderId="3" xfId="0" applyFont="1" applyBorder="1" applyAlignment="1" applyProtection="1">
      <alignment horizontal="center" vertical="center" wrapText="1"/>
      <protection/>
    </xf>
    <xf numFmtId="0" fontId="1" fillId="0" borderId="2" xfId="0" applyFont="1" applyBorder="1" applyAlignment="1" applyProtection="1">
      <alignment horizontal="center"/>
      <protection/>
    </xf>
    <xf numFmtId="0" fontId="1" fillId="0" borderId="4" xfId="0" applyFont="1" applyBorder="1" applyAlignment="1" applyProtection="1">
      <alignment horizontal="center"/>
      <protection/>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164" fontId="1" fillId="0" borderId="1" xfId="0" applyNumberFormat="1" applyFont="1" applyBorder="1" applyAlignment="1" applyProtection="1">
      <alignment horizontal="center"/>
      <protection/>
    </xf>
    <xf numFmtId="0" fontId="1" fillId="0" borderId="2" xfId="0" applyFont="1" applyBorder="1" applyAlignment="1" applyProtection="1">
      <alignment horizontal="center" vertical="center"/>
      <protection/>
    </xf>
    <xf numFmtId="0" fontId="1" fillId="0" borderId="2" xfId="0" applyFont="1" applyBorder="1" applyAlignment="1" applyProtection="1">
      <alignment horizontal="center" vertical="center" wrapText="1"/>
      <protection/>
    </xf>
    <xf numFmtId="0" fontId="1" fillId="0" borderId="3" xfId="0" applyFont="1" applyBorder="1" applyAlignment="1" applyProtection="1">
      <alignment horizontal="center"/>
      <protection/>
    </xf>
    <xf numFmtId="0" fontId="1" fillId="0" borderId="2" xfId="0" applyFont="1" applyBorder="1" applyAlignment="1">
      <alignment/>
    </xf>
    <xf numFmtId="164" fontId="1" fillId="0" borderId="0" xfId="0" applyNumberFormat="1" applyFont="1" applyAlignment="1" applyProtection="1">
      <alignment/>
      <protection/>
    </xf>
    <xf numFmtId="0" fontId="1" fillId="0" borderId="4" xfId="0" applyFont="1" applyBorder="1" applyAlignment="1" applyProtection="1">
      <alignment horizontal="left"/>
      <protection/>
    </xf>
    <xf numFmtId="0" fontId="1" fillId="0" borderId="7" xfId="0" applyFont="1" applyBorder="1" applyAlignment="1">
      <alignment/>
    </xf>
    <xf numFmtId="0" fontId="1" fillId="0" borderId="8" xfId="0" applyFont="1" applyBorder="1" applyAlignment="1" applyProtection="1">
      <alignment horizontal="center"/>
      <protection/>
    </xf>
    <xf numFmtId="37" fontId="1" fillId="0" borderId="1" xfId="0" applyNumberFormat="1" applyFont="1" applyBorder="1" applyAlignment="1" applyProtection="1">
      <alignment/>
      <protection/>
    </xf>
    <xf numFmtId="164" fontId="1" fillId="0" borderId="1" xfId="0" applyNumberFormat="1" applyFont="1" applyBorder="1" applyAlignment="1" applyProtection="1">
      <alignment/>
      <protection/>
    </xf>
    <xf numFmtId="37" fontId="1" fillId="0" borderId="3" xfId="0" applyNumberFormat="1" applyFont="1" applyBorder="1" applyAlignment="1" applyProtection="1">
      <alignment/>
      <protection/>
    </xf>
    <xf numFmtId="164" fontId="1" fillId="0" borderId="3" xfId="0" applyNumberFormat="1" applyFont="1" applyBorder="1" applyAlignment="1" applyProtection="1">
      <alignment/>
      <protection/>
    </xf>
    <xf numFmtId="37" fontId="1" fillId="0" borderId="1" xfId="0" applyNumberFormat="1" applyFont="1" applyBorder="1" applyAlignment="1">
      <alignment/>
    </xf>
    <xf numFmtId="166" fontId="1" fillId="0" borderId="1" xfId="0" applyNumberFormat="1" applyFont="1" applyBorder="1" applyAlignment="1" applyProtection="1">
      <alignment/>
      <protection/>
    </xf>
    <xf numFmtId="166" fontId="1" fillId="0" borderId="1" xfId="0" applyNumberFormat="1" applyFont="1" applyBorder="1" applyAlignment="1">
      <alignment/>
    </xf>
    <xf numFmtId="166" fontId="1" fillId="0" borderId="3" xfId="0" applyNumberFormat="1" applyFont="1" applyBorder="1" applyAlignment="1" applyProtection="1">
      <alignment/>
      <protection/>
    </xf>
    <xf numFmtId="166" fontId="1" fillId="0" borderId="5" xfId="0" applyNumberFormat="1" applyFont="1" applyBorder="1" applyAlignment="1" applyProtection="1">
      <alignment/>
      <protection/>
    </xf>
    <xf numFmtId="166" fontId="1" fillId="0" borderId="5" xfId="0" applyNumberFormat="1" applyFont="1" applyBorder="1" applyAlignment="1">
      <alignment/>
    </xf>
    <xf numFmtId="166" fontId="1" fillId="0" borderId="9" xfId="0" applyNumberFormat="1" applyFont="1" applyBorder="1" applyAlignment="1" applyProtection="1">
      <alignment/>
      <protection/>
    </xf>
    <xf numFmtId="0" fontId="1" fillId="0" borderId="7" xfId="0" applyFont="1" applyBorder="1" applyAlignment="1">
      <alignment horizontal="center"/>
    </xf>
    <xf numFmtId="0" fontId="1" fillId="0" borderId="9" xfId="0" applyFont="1" applyBorder="1" applyAlignment="1" applyProtection="1">
      <alignment horizontal="center"/>
      <protection/>
    </xf>
    <xf numFmtId="166" fontId="1" fillId="0" borderId="1" xfId="0" applyNumberFormat="1" applyFont="1" applyBorder="1" applyAlignment="1" applyProtection="1" quotePrefix="1">
      <alignment horizontal="right"/>
      <protection/>
    </xf>
    <xf numFmtId="37" fontId="1" fillId="0" borderId="1" xfId="0" applyNumberFormat="1" applyFont="1" applyBorder="1" applyAlignment="1" applyProtection="1" quotePrefix="1">
      <alignment horizontal="right"/>
      <protection/>
    </xf>
    <xf numFmtId="166" fontId="1" fillId="0" borderId="5" xfId="0" applyNumberFormat="1" applyFont="1" applyBorder="1" applyAlignment="1" quotePrefix="1">
      <alignment horizontal="right"/>
    </xf>
    <xf numFmtId="37" fontId="1" fillId="0" borderId="5" xfId="0" applyNumberFormat="1" applyFont="1" applyBorder="1" applyAlignment="1" quotePrefix="1">
      <alignment horizontal="right"/>
    </xf>
    <xf numFmtId="0" fontId="1" fillId="0" borderId="1" xfId="0" applyFont="1" applyBorder="1" applyAlignment="1" quotePrefix="1">
      <alignment horizontal="center"/>
    </xf>
    <xf numFmtId="0" fontId="1" fillId="0" borderId="3" xfId="0" applyFont="1" applyBorder="1" applyAlignment="1">
      <alignment/>
    </xf>
    <xf numFmtId="166" fontId="1" fillId="0" borderId="9" xfId="0" applyNumberFormat="1" applyFont="1" applyBorder="1" applyAlignment="1">
      <alignment/>
    </xf>
    <xf numFmtId="166" fontId="1" fillId="0" borderId="1" xfId="0" applyNumberFormat="1" applyFont="1" applyBorder="1" applyAlignment="1" quotePrefix="1">
      <alignment horizontal="right"/>
    </xf>
    <xf numFmtId="37" fontId="1" fillId="0" borderId="1" xfId="0" applyNumberFormat="1" applyFont="1" applyBorder="1" applyAlignment="1" quotePrefix="1">
      <alignment horizontal="right"/>
    </xf>
    <xf numFmtId="37" fontId="1" fillId="0" borderId="3" xfId="0" applyNumberFormat="1" applyFont="1" applyBorder="1" applyAlignment="1">
      <alignment/>
    </xf>
    <xf numFmtId="166" fontId="1" fillId="0" borderId="3" xfId="0" applyNumberFormat="1"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quotePrefix="1">
      <alignment/>
    </xf>
    <xf numFmtId="0" fontId="1" fillId="0" borderId="2" xfId="0" applyFont="1" applyBorder="1" applyAlignment="1" quotePrefix="1">
      <alignment/>
    </xf>
    <xf numFmtId="0" fontId="1" fillId="0" borderId="3" xfId="0" applyFont="1" applyBorder="1" applyAlignment="1" quotePrefix="1">
      <alignment horizontal="center" vertical="center"/>
    </xf>
    <xf numFmtId="37" fontId="1" fillId="0" borderId="2" xfId="0" applyNumberFormat="1" applyFont="1" applyBorder="1" applyAlignment="1">
      <alignment/>
    </xf>
    <xf numFmtId="166" fontId="1" fillId="0" borderId="1" xfId="0" applyNumberFormat="1" applyFont="1" applyBorder="1" applyAlignment="1" quotePrefix="1">
      <alignment horizontal="center"/>
    </xf>
    <xf numFmtId="166" fontId="1" fillId="0" borderId="2" xfId="0" applyNumberFormat="1" applyFont="1" applyBorder="1" applyAlignment="1" quotePrefix="1">
      <alignment horizontal="center"/>
    </xf>
    <xf numFmtId="164" fontId="1" fillId="0" borderId="5" xfId="0" applyNumberFormat="1" applyFont="1" applyBorder="1" applyAlignment="1" applyProtection="1">
      <alignment horizontal="right"/>
      <protection/>
    </xf>
    <xf numFmtId="164" fontId="1" fillId="0" borderId="1" xfId="0" applyNumberFormat="1" applyFont="1" applyBorder="1" applyAlignment="1" applyProtection="1">
      <alignment horizontal="right"/>
      <protection/>
    </xf>
    <xf numFmtId="164" fontId="1" fillId="0" borderId="3" xfId="0" applyNumberFormat="1" applyFont="1" applyBorder="1" applyAlignment="1" applyProtection="1">
      <alignment horizontal="right"/>
      <protection/>
    </xf>
    <xf numFmtId="0" fontId="1" fillId="0" borderId="3" xfId="0" applyFont="1" applyBorder="1" applyAlignment="1" applyProtection="1">
      <alignment/>
      <protection/>
    </xf>
    <xf numFmtId="164" fontId="1" fillId="0" borderId="9" xfId="0" applyNumberFormat="1" applyFont="1" applyBorder="1" applyAlignment="1" applyProtection="1">
      <alignment horizontal="right"/>
      <protection/>
    </xf>
    <xf numFmtId="0" fontId="1" fillId="0" borderId="6" xfId="0" applyFont="1" applyBorder="1" applyAlignment="1" quotePrefix="1">
      <alignment horizontal="center" vertical="center"/>
    </xf>
    <xf numFmtId="0" fontId="1" fillId="0" borderId="11" xfId="0" applyFont="1" applyBorder="1" applyAlignment="1">
      <alignment horizontal="center" vertical="center" wrapText="1"/>
    </xf>
    <xf numFmtId="0" fontId="1" fillId="0" borderId="1" xfId="0" applyFont="1" applyBorder="1" applyAlignment="1" applyProtection="1">
      <alignment horizontal="left"/>
      <protection/>
    </xf>
    <xf numFmtId="0" fontId="1" fillId="0" borderId="2" xfId="0" applyFont="1" applyBorder="1" applyAlignment="1">
      <alignment horizontal="center" vertical="center"/>
    </xf>
    <xf numFmtId="0" fontId="1" fillId="0" borderId="6" xfId="0" applyFont="1" applyBorder="1" applyAlignment="1" applyProtection="1">
      <alignment horizontal="fill"/>
      <protection/>
    </xf>
    <xf numFmtId="0" fontId="1" fillId="0" borderId="1" xfId="0" applyFont="1" applyBorder="1" applyAlignment="1" applyProtection="1">
      <alignment horizontal="right"/>
      <protection/>
    </xf>
    <xf numFmtId="0" fontId="1" fillId="0" borderId="3" xfId="0" applyFont="1" applyBorder="1" applyAlignment="1" applyProtection="1">
      <alignment horizontal="right"/>
      <protection/>
    </xf>
    <xf numFmtId="0" fontId="1" fillId="0" borderId="7" xfId="0" applyFont="1" applyBorder="1" applyAlignment="1">
      <alignment horizontal="center" vertical="center" wrapText="1"/>
    </xf>
    <xf numFmtId="164" fontId="1" fillId="0" borderId="0" xfId="0" applyNumberFormat="1" applyFont="1" applyBorder="1" applyAlignment="1">
      <alignment horizontal="center"/>
    </xf>
    <xf numFmtId="164" fontId="1" fillId="0" borderId="5" xfId="0" applyNumberFormat="1" applyFont="1" applyBorder="1" applyAlignment="1">
      <alignment horizontal="center"/>
    </xf>
    <xf numFmtId="37" fontId="1" fillId="0" borderId="10" xfId="0" applyNumberFormat="1" applyFont="1" applyBorder="1" applyAlignment="1" quotePrefix="1">
      <alignment horizontal="center"/>
    </xf>
    <xf numFmtId="164" fontId="1" fillId="0" borderId="7" xfId="0" applyNumberFormat="1" applyFont="1" applyBorder="1" applyAlignment="1">
      <alignment horizontal="center"/>
    </xf>
    <xf numFmtId="0" fontId="1" fillId="0" borderId="3" xfId="0" applyFont="1" applyBorder="1" applyAlignment="1">
      <alignment horizontal="center" vertical="center"/>
    </xf>
    <xf numFmtId="37" fontId="1" fillId="0" borderId="1" xfId="0" applyNumberFormat="1" applyFont="1" applyBorder="1" applyAlignment="1">
      <alignment horizontal="center"/>
    </xf>
    <xf numFmtId="37" fontId="1" fillId="0" borderId="2" xfId="0" applyNumberFormat="1" applyFont="1" applyBorder="1" applyAlignment="1" quotePrefix="1">
      <alignment horizontal="center"/>
    </xf>
    <xf numFmtId="37" fontId="1" fillId="0" borderId="2" xfId="0" applyNumberFormat="1" applyFont="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quotePrefix="1">
      <alignment horizontal="center" vertical="center" wrapText="1"/>
    </xf>
    <xf numFmtId="37" fontId="1" fillId="0" borderId="5" xfId="0" applyNumberFormat="1" applyFont="1" applyBorder="1" applyAlignment="1">
      <alignment/>
    </xf>
    <xf numFmtId="37" fontId="1" fillId="0" borderId="9" xfId="0" applyNumberFormat="1" applyFont="1" applyBorder="1" applyAlignment="1">
      <alignment/>
    </xf>
    <xf numFmtId="164" fontId="1" fillId="0" borderId="9" xfId="0" applyNumberFormat="1" applyFont="1" applyBorder="1" applyAlignment="1">
      <alignment/>
    </xf>
    <xf numFmtId="164" fontId="1" fillId="0" borderId="5" xfId="0" applyNumberFormat="1" applyFont="1" applyBorder="1" applyAlignment="1">
      <alignment/>
    </xf>
    <xf numFmtId="0" fontId="1" fillId="0" borderId="2" xfId="0" applyFont="1" applyBorder="1" applyAlignment="1" quotePrefix="1">
      <alignment horizontal="center" vertical="center"/>
    </xf>
    <xf numFmtId="37" fontId="1" fillId="0" borderId="2" xfId="0" applyNumberFormat="1" applyFont="1" applyBorder="1" applyAlignment="1" quotePrefix="1">
      <alignment horizontal="right"/>
    </xf>
    <xf numFmtId="37" fontId="1" fillId="0" borderId="0" xfId="0" applyNumberFormat="1" applyFont="1" applyAlignment="1" applyProtection="1">
      <alignment/>
      <protection/>
    </xf>
    <xf numFmtId="0" fontId="1" fillId="0" borderId="0" xfId="0" applyFont="1" applyBorder="1" applyAlignment="1">
      <alignment/>
    </xf>
    <xf numFmtId="164" fontId="1" fillId="0" borderId="0" xfId="0" applyNumberFormat="1" applyFont="1" applyBorder="1" applyAlignment="1" applyProtection="1">
      <alignment/>
      <protection/>
    </xf>
    <xf numFmtId="164" fontId="1" fillId="0" borderId="5" xfId="0" applyNumberFormat="1" applyFont="1" applyBorder="1" applyAlignment="1" applyProtection="1">
      <alignment/>
      <protection/>
    </xf>
    <xf numFmtId="0" fontId="1" fillId="0" borderId="7" xfId="0" applyFont="1" applyBorder="1" applyAlignment="1" applyProtection="1">
      <alignment horizontal="center"/>
      <protection/>
    </xf>
    <xf numFmtId="164" fontId="1" fillId="0" borderId="12" xfId="0" applyNumberFormat="1" applyFont="1" applyBorder="1" applyAlignment="1" applyProtection="1">
      <alignment/>
      <protection/>
    </xf>
    <xf numFmtId="164" fontId="1" fillId="0" borderId="9" xfId="0" applyNumberFormat="1" applyFont="1" applyBorder="1" applyAlignment="1" applyProtection="1">
      <alignment/>
      <protection/>
    </xf>
    <xf numFmtId="164" fontId="1" fillId="0" borderId="2" xfId="0" applyNumberFormat="1" applyFont="1" applyBorder="1" applyAlignment="1" applyProtection="1">
      <alignment/>
      <protection/>
    </xf>
    <xf numFmtId="164" fontId="1" fillId="0" borderId="1" xfId="0" applyNumberFormat="1" applyFont="1" applyBorder="1" applyAlignment="1">
      <alignment/>
    </xf>
    <xf numFmtId="164" fontId="1" fillId="0" borderId="1" xfId="0" applyNumberFormat="1" applyFont="1" applyBorder="1" applyAlignment="1" applyProtection="1" quotePrefix="1">
      <alignment horizontal="right"/>
      <protection/>
    </xf>
    <xf numFmtId="37" fontId="1" fillId="0" borderId="2" xfId="0" applyNumberFormat="1" applyFont="1" applyBorder="1" applyAlignment="1" applyProtection="1">
      <alignment/>
      <protection/>
    </xf>
    <xf numFmtId="37" fontId="1" fillId="0" borderId="0" xfId="0" applyNumberFormat="1" applyFont="1" applyAlignment="1">
      <alignment/>
    </xf>
    <xf numFmtId="164" fontId="1" fillId="0" borderId="3" xfId="0" applyNumberFormat="1" applyFont="1" applyBorder="1" applyAlignment="1">
      <alignment/>
    </xf>
    <xf numFmtId="164" fontId="1" fillId="0" borderId="2" xfId="0" applyNumberFormat="1" applyFont="1" applyBorder="1" applyAlignment="1">
      <alignment/>
    </xf>
    <xf numFmtId="164" fontId="1" fillId="0" borderId="3" xfId="0" applyNumberFormat="1" applyFont="1" applyBorder="1" applyAlignment="1">
      <alignment horizontal="center" vertical="center"/>
    </xf>
    <xf numFmtId="164" fontId="1" fillId="0" borderId="2" xfId="0" applyNumberFormat="1" applyFont="1" applyBorder="1" applyAlignment="1">
      <alignment horizontal="center" vertical="center"/>
    </xf>
    <xf numFmtId="165" fontId="1" fillId="0" borderId="0" xfId="0" applyNumberFormat="1" applyFont="1" applyAlignment="1" applyProtection="1">
      <alignment/>
      <protection/>
    </xf>
    <xf numFmtId="0" fontId="1" fillId="0" borderId="2" xfId="0" applyFont="1" applyBorder="1" applyAlignment="1" applyProtection="1">
      <alignment horizontal="left"/>
      <protection/>
    </xf>
    <xf numFmtId="0" fontId="1" fillId="0" borderId="13" xfId="0" applyFont="1" applyBorder="1" applyAlignment="1" applyProtection="1">
      <alignment/>
      <protection/>
    </xf>
    <xf numFmtId="37" fontId="1" fillId="0" borderId="5" xfId="0" applyNumberFormat="1" applyFont="1" applyBorder="1" applyAlignment="1" applyProtection="1">
      <alignment/>
      <protection/>
    </xf>
    <xf numFmtId="166" fontId="1" fillId="0" borderId="2" xfId="0" applyNumberFormat="1" applyFont="1" applyBorder="1" applyAlignment="1" applyProtection="1">
      <alignment/>
      <protection/>
    </xf>
    <xf numFmtId="37" fontId="1" fillId="0" borderId="9" xfId="0" applyNumberFormat="1" applyFont="1" applyBorder="1" applyAlignment="1" applyProtection="1">
      <alignment/>
      <protection/>
    </xf>
    <xf numFmtId="37" fontId="1" fillId="0" borderId="7" xfId="0" applyNumberFormat="1" applyFont="1" applyBorder="1" applyAlignment="1" applyProtection="1">
      <alignment/>
      <protection/>
    </xf>
    <xf numFmtId="0" fontId="1" fillId="0" borderId="1" xfId="0" applyFont="1" applyBorder="1" applyAlignment="1" applyProtection="1">
      <alignment horizontal="center" vertical="center"/>
      <protection/>
    </xf>
    <xf numFmtId="164" fontId="1" fillId="0" borderId="0" xfId="0" applyNumberFormat="1" applyFont="1" applyBorder="1" applyAlignment="1">
      <alignment/>
    </xf>
    <xf numFmtId="164" fontId="1" fillId="0" borderId="0" xfId="0" applyNumberFormat="1" applyFont="1" applyBorder="1" applyAlignment="1" applyProtection="1" quotePrefix="1">
      <alignment horizontal="right"/>
      <protection/>
    </xf>
    <xf numFmtId="0" fontId="1" fillId="0" borderId="1" xfId="0" applyFont="1" applyBorder="1" applyAlignment="1" applyProtection="1" quotePrefix="1">
      <alignment horizontal="center"/>
      <protection/>
    </xf>
    <xf numFmtId="37" fontId="1" fillId="0" borderId="2" xfId="0" applyNumberFormat="1" applyFont="1" applyBorder="1" applyAlignment="1">
      <alignment horizontal="center" vertical="center"/>
    </xf>
    <xf numFmtId="164" fontId="1" fillId="0" borderId="1" xfId="0" applyNumberFormat="1" applyFont="1" applyBorder="1" applyAlignment="1">
      <alignment/>
    </xf>
    <xf numFmtId="164" fontId="1" fillId="0" borderId="3" xfId="0" applyNumberFormat="1" applyFont="1" applyBorder="1" applyAlignment="1">
      <alignment/>
    </xf>
    <xf numFmtId="0" fontId="1" fillId="0" borderId="1" xfId="0" applyFont="1" applyBorder="1" applyAlignment="1">
      <alignment wrapText="1"/>
    </xf>
    <xf numFmtId="0" fontId="1" fillId="0" borderId="3" xfId="0" applyFont="1" applyBorder="1" applyAlignment="1">
      <alignment vertical="center"/>
    </xf>
    <xf numFmtId="37" fontId="1" fillId="0" borderId="3" xfId="0" applyNumberFormat="1" applyFont="1" applyBorder="1" applyAlignment="1">
      <alignment vertical="center"/>
    </xf>
    <xf numFmtId="164" fontId="1" fillId="0" borderId="3" xfId="0" applyNumberFormat="1" applyFont="1" applyBorder="1" applyAlignment="1">
      <alignment vertical="center"/>
    </xf>
    <xf numFmtId="164" fontId="1" fillId="0" borderId="1" xfId="0" applyNumberFormat="1" applyFont="1" applyBorder="1" applyAlignment="1" quotePrefix="1">
      <alignment horizontal="right"/>
    </xf>
    <xf numFmtId="0" fontId="1" fillId="0" borderId="1" xfId="0" applyFont="1" applyBorder="1" applyAlignment="1">
      <alignment vertical="center" wrapText="1"/>
    </xf>
    <xf numFmtId="37" fontId="1" fillId="0" borderId="6" xfId="0" applyNumberFormat="1" applyFont="1" applyBorder="1" applyAlignment="1">
      <alignment/>
    </xf>
    <xf numFmtId="164" fontId="1" fillId="0" borderId="6" xfId="0" applyNumberFormat="1" applyFont="1" applyBorder="1" applyAlignment="1">
      <alignment/>
    </xf>
    <xf numFmtId="0" fontId="1" fillId="0" borderId="6" xfId="0" applyFont="1" applyBorder="1" applyAlignment="1">
      <alignment horizontal="center"/>
    </xf>
    <xf numFmtId="0" fontId="1" fillId="0" borderId="6" xfId="0" applyFont="1" applyBorder="1" applyAlignment="1">
      <alignment vertical="center" wrapText="1"/>
    </xf>
    <xf numFmtId="0" fontId="1" fillId="0" borderId="1" xfId="0" applyFont="1" applyBorder="1" applyAlignment="1">
      <alignment horizontal="left" inden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1" xfId="0" applyFont="1" applyBorder="1" applyAlignment="1">
      <alignment horizontal="left" wrapText="1" indent="1"/>
    </xf>
    <xf numFmtId="0" fontId="1" fillId="0" borderId="1" xfId="0" applyFont="1" applyBorder="1" applyAlignment="1">
      <alignment/>
    </xf>
    <xf numFmtId="37" fontId="1" fillId="0" borderId="6" xfId="0" applyNumberFormat="1" applyFont="1" applyBorder="1" applyAlignment="1">
      <alignment/>
    </xf>
    <xf numFmtId="0" fontId="1" fillId="0" borderId="10" xfId="0" applyFont="1" applyBorder="1" applyAlignment="1">
      <alignment/>
    </xf>
    <xf numFmtId="0" fontId="1" fillId="0" borderId="1" xfId="0" applyFont="1" applyBorder="1" applyAlignment="1">
      <alignment horizontal="center" vertical="center"/>
    </xf>
    <xf numFmtId="39" fontId="1" fillId="0" borderId="1" xfId="0" applyNumberFormat="1" applyFont="1" applyBorder="1" applyAlignment="1">
      <alignment/>
    </xf>
    <xf numFmtId="39" fontId="1" fillId="0" borderId="2" xfId="0" applyNumberFormat="1" applyFont="1" applyBorder="1" applyAlignment="1">
      <alignment/>
    </xf>
    <xf numFmtId="0" fontId="1" fillId="0" borderId="2" xfId="0" applyFont="1" applyBorder="1" applyAlignment="1">
      <alignment/>
    </xf>
    <xf numFmtId="167" fontId="1" fillId="0" borderId="1" xfId="0" applyNumberFormat="1" applyFont="1" applyBorder="1" applyAlignment="1">
      <alignment horizontal="center"/>
    </xf>
    <xf numFmtId="167" fontId="1" fillId="0" borderId="2" xfId="0" applyNumberFormat="1" applyFont="1" applyBorder="1" applyAlignment="1">
      <alignment horizontal="center"/>
    </xf>
    <xf numFmtId="167" fontId="1" fillId="0" borderId="1" xfId="0" applyNumberFormat="1" applyFont="1" applyBorder="1" applyAlignment="1" quotePrefix="1">
      <alignment horizontal="center"/>
    </xf>
    <xf numFmtId="0" fontId="1" fillId="0" borderId="6" xfId="0" applyFont="1" applyBorder="1" applyAlignment="1" applyProtection="1">
      <alignment horizontal="center" vertical="center"/>
      <protection/>
    </xf>
    <xf numFmtId="0" fontId="0" fillId="0" borderId="1" xfId="0" applyBorder="1" applyAlignment="1">
      <alignment horizontal="center" vertical="center"/>
    </xf>
    <xf numFmtId="0" fontId="1" fillId="0" borderId="12" xfId="0" applyFont="1" applyBorder="1" applyAlignment="1" applyProtection="1">
      <alignment horizontal="center"/>
      <protection/>
    </xf>
    <xf numFmtId="0" fontId="1" fillId="0" borderId="6" xfId="0" applyFont="1" applyBorder="1" applyAlignment="1">
      <alignment horizontal="center" vertical="center" wrapText="1"/>
    </xf>
    <xf numFmtId="0" fontId="1" fillId="0" borderId="14" xfId="0" applyFont="1" applyBorder="1" applyAlignment="1">
      <alignment horizontal="center" vertical="center"/>
    </xf>
    <xf numFmtId="0" fontId="1" fillId="0" borderId="0" xfId="0" applyFont="1" applyAlignment="1">
      <alignment/>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1" fillId="0" borderId="8" xfId="0" applyFont="1" applyBorder="1" applyAlignment="1" applyProtection="1">
      <alignment horizontal="center"/>
      <protection/>
    </xf>
    <xf numFmtId="0" fontId="1" fillId="0" borderId="9" xfId="0" applyFont="1" applyBorder="1" applyAlignment="1" applyProtection="1">
      <alignment horizontal="center"/>
      <protection/>
    </xf>
    <xf numFmtId="0" fontId="3" fillId="0" borderId="0" xfId="0" applyFont="1" applyAlignment="1">
      <alignment horizontal="center"/>
    </xf>
    <xf numFmtId="0" fontId="1" fillId="0" borderId="0" xfId="0" applyFont="1" applyAlignment="1">
      <alignment horizontal="center"/>
    </xf>
    <xf numFmtId="0" fontId="1" fillId="0" borderId="0" xfId="0" applyFont="1" applyAlignment="1">
      <alignment wrapText="1"/>
    </xf>
    <xf numFmtId="3" fontId="1" fillId="0" borderId="0" xfId="0" applyNumberFormat="1" applyFont="1" applyAlignment="1">
      <alignment vertical="center"/>
    </xf>
    <xf numFmtId="0" fontId="0" fillId="0" borderId="0" xfId="0" applyAlignment="1">
      <alignment vertical="center"/>
    </xf>
    <xf numFmtId="0" fontId="1" fillId="0" borderId="3" xfId="0" applyFont="1" applyBorder="1" applyAlignment="1">
      <alignment horizontal="center"/>
    </xf>
    <xf numFmtId="0" fontId="1" fillId="0" borderId="6" xfId="0" applyFont="1" applyBorder="1" applyAlignment="1">
      <alignment horizontal="center" vertical="center"/>
    </xf>
    <xf numFmtId="0" fontId="0" fillId="0" borderId="2" xfId="0" applyBorder="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pplyProtection="1">
      <alignment horizontal="center"/>
      <protection/>
    </xf>
    <xf numFmtId="0" fontId="1" fillId="0" borderId="14" xfId="0" applyFont="1" applyBorder="1" applyAlignment="1" applyProtection="1">
      <alignment horizontal="center"/>
      <protection/>
    </xf>
    <xf numFmtId="0" fontId="1" fillId="0" borderId="15"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6" xfId="0" applyFont="1" applyBorder="1" applyAlignment="1" applyProtection="1">
      <alignment horizontal="center" vertical="center" wrapText="1"/>
      <protection/>
    </xf>
    <xf numFmtId="0" fontId="0" fillId="0" borderId="2" xfId="0" applyBorder="1" applyAlignment="1">
      <alignment horizontal="center" vertical="center" wrapText="1"/>
    </xf>
    <xf numFmtId="0" fontId="1" fillId="0" borderId="14" xfId="0" applyFont="1" applyBorder="1" applyAlignment="1" applyProtection="1">
      <alignment horizontal="center" vertical="center"/>
      <protection/>
    </xf>
    <xf numFmtId="0" fontId="1" fillId="0" borderId="8" xfId="0" applyFont="1" applyBorder="1" applyAlignment="1">
      <alignment horizontal="center"/>
    </xf>
    <xf numFmtId="0" fontId="1" fillId="0" borderId="9" xfId="0" applyFont="1" applyBorder="1" applyAlignment="1">
      <alignment horizontal="center"/>
    </xf>
    <xf numFmtId="0" fontId="0" fillId="0" borderId="1" xfId="0" applyBorder="1" applyAlignment="1">
      <alignment horizontal="center" vertical="center" wrapText="1"/>
    </xf>
    <xf numFmtId="0" fontId="1" fillId="0" borderId="12" xfId="0" applyFont="1" applyBorder="1" applyAlignment="1">
      <alignment horizontal="center"/>
    </xf>
    <xf numFmtId="0" fontId="1" fillId="0" borderId="10" xfId="0" applyFont="1" applyBorder="1" applyAlignment="1">
      <alignment horizontal="center"/>
    </xf>
    <xf numFmtId="0" fontId="1" fillId="0" borderId="7" xfId="0" applyFont="1" applyBorder="1" applyAlignment="1">
      <alignment horizont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0" fillId="0" borderId="0" xfId="0" applyAlignment="1">
      <alignment vertical="center" wrapText="1"/>
    </xf>
    <xf numFmtId="0" fontId="1" fillId="0" borderId="0" xfId="0" applyFont="1" applyAlignment="1">
      <alignment/>
    </xf>
    <xf numFmtId="0" fontId="0" fillId="0" borderId="0" xfId="0" applyAlignment="1">
      <alignment/>
    </xf>
    <xf numFmtId="165" fontId="1" fillId="0" borderId="0" xfId="0" applyNumberFormat="1" applyFont="1" applyAlignment="1" applyProtection="1">
      <alignment horizontal="center"/>
      <protection/>
    </xf>
    <xf numFmtId="0" fontId="1" fillId="0" borderId="2" xfId="0" applyFont="1" applyBorder="1" applyAlignment="1">
      <alignment horizontal="center" vertical="center"/>
    </xf>
    <xf numFmtId="0" fontId="1" fillId="0" borderId="15"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vertical="center" wrapText="1"/>
    </xf>
    <xf numFmtId="0" fontId="1" fillId="0" borderId="8" xfId="0" applyFont="1" applyBorder="1" applyAlignment="1" quotePrefix="1">
      <alignment horizontal="center" vertical="center"/>
    </xf>
    <xf numFmtId="0" fontId="0" fillId="0" borderId="9" xfId="0"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pplyProtection="1">
      <alignment horizontal="center" vertical="center"/>
      <protection/>
    </xf>
    <xf numFmtId="0" fontId="1" fillId="0" borderId="2" xfId="0" applyFont="1" applyBorder="1" applyAlignment="1" applyProtection="1">
      <alignment horizontal="center"/>
      <protection/>
    </xf>
    <xf numFmtId="164" fontId="1" fillId="0" borderId="8" xfId="0" applyNumberFormat="1" applyFont="1" applyBorder="1" applyAlignment="1" applyProtection="1">
      <alignment horizontal="center" vertical="center"/>
      <protection/>
    </xf>
    <xf numFmtId="37" fontId="1" fillId="0" borderId="8" xfId="0" applyNumberFormat="1" applyFont="1" applyBorder="1" applyAlignment="1" applyProtection="1">
      <alignment horizontal="center" vertical="center"/>
      <protection/>
    </xf>
    <xf numFmtId="37" fontId="0" fillId="0" borderId="9" xfId="0" applyNumberForma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pplyProtection="1">
      <alignment horizontal="left" vertical="center" wrapText="1"/>
      <protection/>
    </xf>
    <xf numFmtId="166" fontId="1" fillId="0" borderId="14" xfId="0" applyNumberFormat="1" applyFont="1" applyBorder="1" applyAlignment="1">
      <alignment horizontal="center"/>
    </xf>
    <xf numFmtId="0" fontId="0" fillId="0" borderId="11" xfId="0" applyBorder="1" applyAlignment="1">
      <alignment horizontal="center"/>
    </xf>
    <xf numFmtId="37" fontId="1" fillId="0" borderId="13" xfId="0" applyNumberFormat="1" applyFont="1" applyBorder="1" applyAlignment="1">
      <alignment horizontal="center"/>
    </xf>
    <xf numFmtId="0" fontId="0" fillId="0" borderId="7" xfId="0" applyBorder="1" applyAlignment="1">
      <alignment horizontal="center"/>
    </xf>
    <xf numFmtId="166" fontId="1" fillId="0" borderId="14" xfId="0" applyNumberFormat="1" applyFont="1" applyBorder="1" applyAlignment="1" applyProtection="1">
      <alignment horizontal="center"/>
      <protection/>
    </xf>
    <xf numFmtId="37" fontId="1" fillId="0" borderId="13" xfId="0" applyNumberFormat="1" applyFont="1" applyBorder="1" applyAlignment="1" applyProtection="1">
      <alignment horizontal="center"/>
      <protection/>
    </xf>
    <xf numFmtId="0" fontId="1" fillId="0" borderId="0" xfId="0" applyFont="1" applyAlignment="1" applyProtection="1">
      <alignment horizontal="left" vertical="center"/>
      <protection/>
    </xf>
    <xf numFmtId="166" fontId="1" fillId="0" borderId="4" xfId="0" applyNumberFormat="1" applyFont="1" applyBorder="1" applyAlignment="1" applyProtection="1">
      <alignment horizontal="center" vertical="center"/>
      <protection/>
    </xf>
    <xf numFmtId="0" fontId="0" fillId="0" borderId="5" xfId="0" applyBorder="1" applyAlignment="1">
      <alignment horizontal="center" vertical="center"/>
    </xf>
    <xf numFmtId="37" fontId="1" fillId="0" borderId="13" xfId="0" applyNumberFormat="1" applyFont="1" applyBorder="1" applyAlignment="1" applyProtection="1">
      <alignment horizontal="center" vertical="center"/>
      <protection/>
    </xf>
    <xf numFmtId="0" fontId="1" fillId="0" borderId="10" xfId="0" applyFont="1" applyBorder="1" applyAlignment="1" applyProtection="1">
      <alignment horizontal="center"/>
      <protection/>
    </xf>
    <xf numFmtId="0" fontId="1" fillId="0" borderId="7"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vertical="center"/>
    </xf>
    <xf numFmtId="0" fontId="1" fillId="0" borderId="9" xfId="0" applyFont="1" applyBorder="1" applyAlignment="1">
      <alignment horizontal="center" vertical="center"/>
    </xf>
    <xf numFmtId="37" fontId="1" fillId="0" borderId="3" xfId="0" applyNumberFormat="1" applyFont="1" applyBorder="1" applyAlignment="1">
      <alignment horizontal="center"/>
    </xf>
    <xf numFmtId="37" fontId="1" fillId="0" borderId="8" xfId="0" applyNumberFormat="1" applyFont="1" applyBorder="1" applyAlignment="1">
      <alignment horizontal="center"/>
    </xf>
    <xf numFmtId="0" fontId="0" fillId="0" borderId="9" xfId="0" applyBorder="1" applyAlignment="1">
      <alignment horizontal="center"/>
    </xf>
    <xf numFmtId="0" fontId="0" fillId="0" borderId="9" xfId="0" applyBorder="1" applyAlignment="1">
      <alignment/>
    </xf>
    <xf numFmtId="0" fontId="1" fillId="0" borderId="3" xfId="0" applyFont="1" applyBorder="1" applyAlignment="1">
      <alignment horizontal="center" vertical="center" wrapText="1"/>
    </xf>
    <xf numFmtId="0" fontId="0" fillId="0" borderId="3" xfId="0" applyBorder="1" applyAlignment="1">
      <alignment horizontal="center" vertical="center"/>
    </xf>
    <xf numFmtId="0" fontId="1" fillId="0" borderId="1" xfId="0" applyFont="1" applyBorder="1" applyAlignment="1">
      <alignment horizontal="center" vertical="center"/>
    </xf>
    <xf numFmtId="0" fontId="1" fillId="0" borderId="0" xfId="0" applyFont="1" applyAlignment="1" applyProtection="1">
      <alignment/>
      <protection/>
    </xf>
    <xf numFmtId="0" fontId="0" fillId="0" borderId="0" xfId="0" applyAlignment="1">
      <alignment horizontal="center"/>
    </xf>
    <xf numFmtId="0" fontId="3" fillId="0" borderId="0" xfId="0" applyFont="1" applyAlignment="1">
      <alignment/>
    </xf>
    <xf numFmtId="0" fontId="3" fillId="0" borderId="0" xfId="0" applyFont="1" applyAlignment="1" applyProtection="1">
      <alignment/>
      <protection/>
    </xf>
    <xf numFmtId="165" fontId="1" fillId="0" borderId="0" xfId="0" applyNumberFormat="1" applyFont="1" applyAlignment="1" applyProtection="1">
      <alignment/>
      <protection/>
    </xf>
    <xf numFmtId="165" fontId="3" fillId="0" borderId="0" xfId="0" applyNumberFormat="1"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sheet1.xml><?xml version="1.0" encoding="utf-8"?>
<worksheet xmlns="http://schemas.openxmlformats.org/spreadsheetml/2006/main" xmlns:r="http://schemas.openxmlformats.org/officeDocument/2006/relationships">
  <dimension ref="A1:Q77"/>
  <sheetViews>
    <sheetView tabSelected="1" workbookViewId="0" topLeftCell="A1">
      <selection activeCell="A1" sqref="A1"/>
    </sheetView>
  </sheetViews>
  <sheetFormatPr defaultColWidth="8.796875" defaultRowHeight="19.5"/>
  <cols>
    <col min="1" max="1" width="73.5" style="0" customWidth="1"/>
  </cols>
  <sheetData>
    <row r="1" ht="19.5">
      <c r="A1" s="227" t="s">
        <v>590</v>
      </c>
    </row>
    <row r="2" spans="1:2" ht="19.5">
      <c r="A2" s="228" t="s">
        <v>597</v>
      </c>
      <c r="B2" s="152"/>
    </row>
    <row r="3" spans="1:5" ht="19.5">
      <c r="A3" s="228" t="s">
        <v>598</v>
      </c>
      <c r="B3" s="2"/>
      <c r="C3" s="2"/>
      <c r="D3" s="2"/>
      <c r="E3" s="2"/>
    </row>
    <row r="4" spans="1:5" ht="19.5">
      <c r="A4" s="228" t="s">
        <v>599</v>
      </c>
      <c r="B4" s="2"/>
      <c r="C4" s="2"/>
      <c r="D4" s="2"/>
      <c r="E4" s="2"/>
    </row>
    <row r="5" spans="1:8" ht="19.5">
      <c r="A5" s="229" t="s">
        <v>600</v>
      </c>
      <c r="B5" s="226"/>
      <c r="C5" s="226"/>
      <c r="D5" s="226"/>
      <c r="E5" s="226"/>
      <c r="F5" s="226"/>
      <c r="G5" s="226"/>
      <c r="H5" s="226"/>
    </row>
    <row r="6" spans="1:8" ht="19.5">
      <c r="A6" s="229" t="s">
        <v>601</v>
      </c>
      <c r="B6" s="226"/>
      <c r="C6" s="226"/>
      <c r="D6" s="226"/>
      <c r="E6" s="226"/>
      <c r="F6" s="226"/>
      <c r="G6" s="226"/>
      <c r="H6" s="226"/>
    </row>
    <row r="7" spans="1:8" ht="19.5">
      <c r="A7" s="229" t="s">
        <v>602</v>
      </c>
      <c r="B7" s="226"/>
      <c r="C7" s="226"/>
      <c r="D7" s="226"/>
      <c r="E7" s="226"/>
      <c r="F7" s="226"/>
      <c r="G7" s="226"/>
      <c r="H7" s="226"/>
    </row>
    <row r="8" spans="1:8" ht="19.5">
      <c r="A8" s="229" t="s">
        <v>603</v>
      </c>
      <c r="B8" s="226"/>
      <c r="C8" s="226"/>
      <c r="D8" s="226"/>
      <c r="E8" s="226"/>
      <c r="F8" s="226"/>
      <c r="G8" s="226"/>
      <c r="H8" s="226"/>
    </row>
    <row r="9" spans="1:11" ht="19.5">
      <c r="A9" s="229" t="s">
        <v>604</v>
      </c>
      <c r="B9" s="226"/>
      <c r="C9" s="226"/>
      <c r="D9" s="226"/>
      <c r="E9" s="226"/>
      <c r="F9" s="226"/>
      <c r="G9" s="226"/>
      <c r="H9" s="226"/>
      <c r="I9" s="226"/>
      <c r="J9" s="226"/>
      <c r="K9" s="226"/>
    </row>
    <row r="10" spans="1:11" ht="19.5">
      <c r="A10" s="229" t="s">
        <v>605</v>
      </c>
      <c r="B10" s="226"/>
      <c r="C10" s="226"/>
      <c r="D10" s="226"/>
      <c r="E10" s="226"/>
      <c r="F10" s="226"/>
      <c r="G10" s="226"/>
      <c r="H10" s="226"/>
      <c r="I10" s="226"/>
      <c r="J10" s="226"/>
      <c r="K10" s="226"/>
    </row>
    <row r="11" spans="1:17" ht="19.5">
      <c r="A11" s="228" t="s">
        <v>606</v>
      </c>
      <c r="B11" s="152"/>
      <c r="C11" s="152"/>
      <c r="D11" s="152"/>
      <c r="E11" s="152"/>
      <c r="F11" s="152"/>
      <c r="G11" s="152"/>
      <c r="H11" s="152"/>
      <c r="I11" s="152"/>
      <c r="J11" s="152"/>
      <c r="K11" s="152"/>
      <c r="L11" s="152"/>
      <c r="M11" s="152"/>
      <c r="N11" s="152"/>
      <c r="O11" s="152"/>
      <c r="P11" s="152"/>
      <c r="Q11" s="152"/>
    </row>
    <row r="12" spans="1:17" ht="19.5">
      <c r="A12" s="228" t="s">
        <v>607</v>
      </c>
      <c r="B12" s="152"/>
      <c r="C12" s="152"/>
      <c r="D12" s="152"/>
      <c r="E12" s="152"/>
      <c r="F12" s="152"/>
      <c r="G12" s="152"/>
      <c r="H12" s="152"/>
      <c r="I12" s="152"/>
      <c r="J12" s="152"/>
      <c r="K12" s="152"/>
      <c r="L12" s="152"/>
      <c r="M12" s="152"/>
      <c r="N12" s="152"/>
      <c r="O12" s="152"/>
      <c r="P12" s="152"/>
      <c r="Q12" s="152"/>
    </row>
    <row r="13" spans="1:17" ht="19.5">
      <c r="A13" s="229" t="s">
        <v>608</v>
      </c>
      <c r="B13" s="226"/>
      <c r="C13" s="226"/>
      <c r="D13" s="226"/>
      <c r="E13" s="226"/>
      <c r="F13" s="226"/>
      <c r="G13" s="226"/>
      <c r="H13" s="226"/>
      <c r="I13" s="226"/>
      <c r="J13" s="226"/>
      <c r="K13" s="226"/>
      <c r="L13" s="226"/>
      <c r="M13" s="226"/>
      <c r="N13" s="152"/>
      <c r="O13" s="152"/>
      <c r="P13" s="152"/>
      <c r="Q13" s="152"/>
    </row>
    <row r="14" spans="1:13" ht="19.5">
      <c r="A14" s="229" t="s">
        <v>609</v>
      </c>
      <c r="B14" s="226"/>
      <c r="C14" s="226"/>
      <c r="D14" s="226"/>
      <c r="E14" s="226"/>
      <c r="F14" s="226"/>
      <c r="G14" s="226"/>
      <c r="H14" s="226"/>
      <c r="I14" s="226"/>
      <c r="J14" s="226"/>
      <c r="K14" s="226"/>
      <c r="L14" s="226"/>
      <c r="M14" s="226"/>
    </row>
    <row r="15" spans="1:13" ht="19.5">
      <c r="A15" s="228" t="s">
        <v>610</v>
      </c>
      <c r="B15" s="152"/>
      <c r="C15" s="152"/>
      <c r="D15" s="152"/>
      <c r="E15" s="152"/>
      <c r="F15" s="226"/>
      <c r="G15" s="226"/>
      <c r="H15" s="226"/>
      <c r="I15" s="226"/>
      <c r="J15" s="226"/>
      <c r="K15" s="226"/>
      <c r="L15" s="226"/>
      <c r="M15" s="226"/>
    </row>
    <row r="16" spans="1:9" ht="19.5">
      <c r="A16" s="228" t="s">
        <v>611</v>
      </c>
      <c r="B16" s="152"/>
      <c r="C16" s="152"/>
      <c r="D16" s="152"/>
      <c r="E16" s="152"/>
      <c r="F16" s="152"/>
      <c r="G16" s="152"/>
      <c r="H16" s="152"/>
      <c r="I16" s="152"/>
    </row>
    <row r="17" spans="1:9" ht="19.5">
      <c r="A17" s="228" t="s">
        <v>612</v>
      </c>
      <c r="B17" s="152"/>
      <c r="C17" s="152"/>
      <c r="D17" s="152"/>
      <c r="E17" s="152"/>
      <c r="F17" s="152"/>
      <c r="G17" s="152"/>
      <c r="H17" s="152"/>
      <c r="I17" s="152"/>
    </row>
    <row r="18" spans="1:9" ht="19.5">
      <c r="A18" s="228" t="s">
        <v>613</v>
      </c>
      <c r="B18" s="152"/>
      <c r="C18" s="152"/>
      <c r="D18" s="152"/>
      <c r="E18" s="152"/>
      <c r="F18" s="152"/>
      <c r="G18" s="152"/>
      <c r="H18" s="152"/>
      <c r="I18" s="152"/>
    </row>
    <row r="19" spans="1:5" ht="19.5">
      <c r="A19" s="152" t="s">
        <v>591</v>
      </c>
      <c r="B19" s="152"/>
      <c r="C19" s="152"/>
      <c r="D19" s="152"/>
      <c r="E19" s="152"/>
    </row>
    <row r="20" spans="1:7" ht="19.5">
      <c r="A20" s="228" t="s">
        <v>614</v>
      </c>
      <c r="B20" s="152"/>
      <c r="C20" s="152"/>
      <c r="D20" s="152"/>
      <c r="E20" s="152"/>
      <c r="F20" s="152"/>
      <c r="G20" s="152"/>
    </row>
    <row r="21" spans="1:7" ht="19.5">
      <c r="A21" s="152" t="s">
        <v>594</v>
      </c>
      <c r="B21" s="152"/>
      <c r="C21" s="152"/>
      <c r="D21" s="152"/>
      <c r="E21" s="152"/>
      <c r="F21" s="152"/>
      <c r="G21" s="152"/>
    </row>
    <row r="22" spans="1:7" ht="19.5">
      <c r="A22" s="152" t="s">
        <v>593</v>
      </c>
      <c r="B22" s="152"/>
      <c r="C22" s="152"/>
      <c r="D22" s="152"/>
      <c r="E22" s="152"/>
      <c r="F22" s="152"/>
      <c r="G22" s="152"/>
    </row>
    <row r="23" spans="1:10" ht="19.5">
      <c r="A23" s="228" t="s">
        <v>615</v>
      </c>
      <c r="B23" s="152"/>
      <c r="C23" s="152"/>
      <c r="D23" s="152"/>
      <c r="E23" s="152"/>
      <c r="F23" s="152"/>
      <c r="G23" s="152"/>
      <c r="H23" s="152"/>
      <c r="I23" s="152"/>
      <c r="J23" s="152"/>
    </row>
    <row r="24" spans="1:11" ht="19.5">
      <c r="A24" s="229" t="s">
        <v>616</v>
      </c>
      <c r="B24" s="226"/>
      <c r="C24" s="226"/>
      <c r="D24" s="226"/>
      <c r="E24" s="226"/>
      <c r="F24" s="226"/>
      <c r="G24" s="226"/>
      <c r="H24" s="226"/>
      <c r="I24" s="226"/>
      <c r="J24" s="226"/>
      <c r="K24" s="226"/>
    </row>
    <row r="25" spans="1:11" ht="19.5">
      <c r="A25" s="226" t="s">
        <v>595</v>
      </c>
      <c r="B25" s="226"/>
      <c r="C25" s="226"/>
      <c r="D25" s="226"/>
      <c r="E25" s="226"/>
      <c r="F25" s="226"/>
      <c r="G25" s="226"/>
      <c r="H25" s="226"/>
      <c r="I25" s="226"/>
      <c r="J25" s="226"/>
      <c r="K25" s="226"/>
    </row>
    <row r="26" spans="1:11" ht="19.5">
      <c r="A26" s="229" t="s">
        <v>617</v>
      </c>
      <c r="B26" s="226"/>
      <c r="C26" s="226"/>
      <c r="D26" s="226"/>
      <c r="E26" s="226"/>
      <c r="F26" s="226"/>
      <c r="G26" s="226"/>
      <c r="H26" s="226"/>
      <c r="I26" s="226"/>
      <c r="J26" s="226"/>
      <c r="K26" s="226"/>
    </row>
    <row r="27" ht="19.5">
      <c r="A27" s="226" t="s">
        <v>596</v>
      </c>
    </row>
    <row r="28" spans="1:17" ht="19.5">
      <c r="A28" s="229" t="s">
        <v>618</v>
      </c>
      <c r="B28" s="152"/>
      <c r="C28" s="152"/>
      <c r="D28" s="152"/>
      <c r="E28" s="152"/>
      <c r="F28" s="152"/>
      <c r="G28" s="152"/>
      <c r="H28" s="152"/>
      <c r="I28" s="152"/>
      <c r="J28" s="152"/>
      <c r="K28" s="152"/>
      <c r="L28" s="152"/>
      <c r="M28" s="152"/>
      <c r="N28" s="152"/>
      <c r="O28" s="152"/>
      <c r="P28" s="152"/>
      <c r="Q28" s="152"/>
    </row>
    <row r="29" spans="1:17" ht="19.5">
      <c r="A29" s="226" t="s">
        <v>619</v>
      </c>
      <c r="B29" s="152"/>
      <c r="C29" s="152"/>
      <c r="D29" s="152"/>
      <c r="E29" s="152"/>
      <c r="F29" s="152"/>
      <c r="G29" s="152"/>
      <c r="H29" s="152"/>
      <c r="I29" s="152"/>
      <c r="J29" s="152"/>
      <c r="K29" s="152"/>
      <c r="L29" s="152"/>
      <c r="M29" s="152"/>
      <c r="N29" s="152"/>
      <c r="O29" s="152"/>
      <c r="P29" s="152"/>
      <c r="Q29" s="152"/>
    </row>
    <row r="30" spans="1:17" ht="19.5">
      <c r="A30" s="228" t="s">
        <v>620</v>
      </c>
      <c r="B30" s="152"/>
      <c r="C30" s="152"/>
      <c r="D30" s="152"/>
      <c r="E30" s="152"/>
      <c r="F30" s="152"/>
      <c r="G30" s="152"/>
      <c r="H30" s="152"/>
      <c r="I30" s="152"/>
      <c r="J30" s="152"/>
      <c r="K30" s="152"/>
      <c r="L30" s="152"/>
      <c r="M30" s="152"/>
      <c r="N30" s="152"/>
      <c r="O30" s="152"/>
      <c r="P30" s="152"/>
      <c r="Q30" s="152"/>
    </row>
    <row r="31" spans="1:17" ht="19.5">
      <c r="A31" s="229" t="s">
        <v>621</v>
      </c>
      <c r="B31" s="226"/>
      <c r="C31" s="226"/>
      <c r="D31" s="226"/>
      <c r="E31" s="226"/>
      <c r="F31" s="226"/>
      <c r="G31" s="226"/>
      <c r="H31" s="226"/>
      <c r="I31" s="226"/>
      <c r="J31" s="226"/>
      <c r="K31" s="226"/>
      <c r="L31" s="152"/>
      <c r="M31" s="152"/>
      <c r="N31" s="152"/>
      <c r="O31" s="152"/>
      <c r="P31" s="152"/>
      <c r="Q31" s="152"/>
    </row>
    <row r="32" spans="1:11" ht="19.5">
      <c r="A32" s="226" t="s">
        <v>593</v>
      </c>
      <c r="B32" s="226"/>
      <c r="C32" s="226"/>
      <c r="D32" s="226"/>
      <c r="E32" s="226"/>
      <c r="F32" s="226"/>
      <c r="G32" s="226"/>
      <c r="H32" s="226"/>
      <c r="I32" s="226"/>
      <c r="J32" s="226"/>
      <c r="K32" s="226"/>
    </row>
    <row r="33" spans="1:11" ht="19.5">
      <c r="A33" s="229" t="s">
        <v>622</v>
      </c>
      <c r="B33" s="226"/>
      <c r="C33" s="226"/>
      <c r="D33" s="226"/>
      <c r="E33" s="226"/>
      <c r="F33" s="226"/>
      <c r="G33" s="226"/>
      <c r="H33" s="226"/>
      <c r="I33" s="226"/>
      <c r="J33" s="226"/>
      <c r="K33" s="226"/>
    </row>
    <row r="34" spans="1:11" ht="19.5">
      <c r="A34" s="226" t="s">
        <v>593</v>
      </c>
      <c r="B34" s="226"/>
      <c r="C34" s="226"/>
      <c r="D34" s="226"/>
      <c r="E34" s="226"/>
      <c r="F34" s="226"/>
      <c r="G34" s="226"/>
      <c r="H34" s="226"/>
      <c r="I34" s="226"/>
      <c r="J34" s="226"/>
      <c r="K34" s="226"/>
    </row>
    <row r="35" spans="1:11" ht="19.5">
      <c r="A35" s="229" t="s">
        <v>623</v>
      </c>
      <c r="B35" s="226"/>
      <c r="C35" s="226"/>
      <c r="D35" s="226"/>
      <c r="E35" s="226"/>
      <c r="F35" s="226"/>
      <c r="G35" s="226"/>
      <c r="H35" s="226"/>
      <c r="I35" s="226"/>
      <c r="J35" s="226"/>
      <c r="K35" s="226"/>
    </row>
    <row r="36" spans="1:11" ht="19.5">
      <c r="A36" s="229" t="s">
        <v>624</v>
      </c>
      <c r="B36" s="226"/>
      <c r="C36" s="226"/>
      <c r="D36" s="226"/>
      <c r="E36" s="226"/>
      <c r="F36" s="226"/>
      <c r="G36" s="226"/>
      <c r="H36" s="226"/>
      <c r="I36" s="226"/>
      <c r="J36" s="226"/>
      <c r="K36" s="226"/>
    </row>
    <row r="37" spans="1:11" ht="19.5">
      <c r="A37" s="228" t="s">
        <v>625</v>
      </c>
      <c r="B37" s="152"/>
      <c r="C37" s="152"/>
      <c r="D37" s="152"/>
      <c r="E37" s="152"/>
      <c r="F37" s="152"/>
      <c r="G37" s="152"/>
      <c r="H37" s="152"/>
      <c r="I37" s="152"/>
      <c r="J37" s="152"/>
      <c r="K37" s="152"/>
    </row>
    <row r="38" spans="1:11" ht="19.5">
      <c r="A38" s="228" t="s">
        <v>626</v>
      </c>
      <c r="B38" s="152"/>
      <c r="C38" s="152"/>
      <c r="D38" s="152"/>
      <c r="E38" s="152"/>
      <c r="F38" s="152"/>
      <c r="G38" s="152"/>
      <c r="H38" s="152"/>
      <c r="I38" s="152"/>
      <c r="J38" s="152"/>
      <c r="K38" s="152"/>
    </row>
    <row r="39" spans="1:11" ht="19.5">
      <c r="A39" s="228" t="s">
        <v>628</v>
      </c>
      <c r="B39" s="152"/>
      <c r="C39" s="152"/>
      <c r="D39" s="152"/>
      <c r="E39" s="152"/>
      <c r="F39" s="152"/>
      <c r="G39" s="152"/>
      <c r="H39" s="152"/>
      <c r="I39" s="152"/>
      <c r="J39" s="152"/>
      <c r="K39" s="152"/>
    </row>
    <row r="40" spans="1:11" ht="19.5">
      <c r="A40" s="228" t="s">
        <v>629</v>
      </c>
      <c r="B40" s="152"/>
      <c r="C40" s="152"/>
      <c r="D40" s="152"/>
      <c r="E40" s="152"/>
      <c r="F40" s="152"/>
      <c r="G40" s="152"/>
      <c r="H40" s="152"/>
      <c r="I40" s="152"/>
      <c r="J40" s="152"/>
      <c r="K40" s="152"/>
    </row>
    <row r="41" spans="1:11" ht="19.5">
      <c r="A41" s="228" t="s">
        <v>630</v>
      </c>
      <c r="B41" s="152"/>
      <c r="C41" s="152"/>
      <c r="D41" s="152"/>
      <c r="E41" s="152"/>
      <c r="F41" s="152"/>
      <c r="G41" s="152"/>
      <c r="H41" s="152"/>
      <c r="I41" s="152"/>
      <c r="J41" s="152"/>
      <c r="K41" s="152"/>
    </row>
    <row r="42" spans="1:11" ht="19.5">
      <c r="A42" s="229" t="s">
        <v>631</v>
      </c>
      <c r="B42" s="226"/>
      <c r="C42" s="226"/>
      <c r="D42" s="226"/>
      <c r="E42" s="226"/>
      <c r="F42" s="226"/>
      <c r="G42" s="152"/>
      <c r="H42" s="152"/>
      <c r="I42" s="152"/>
      <c r="J42" s="152"/>
      <c r="K42" s="152"/>
    </row>
    <row r="43" spans="1:6" ht="19.5">
      <c r="A43" s="229" t="s">
        <v>632</v>
      </c>
      <c r="B43" s="226"/>
      <c r="C43" s="226"/>
      <c r="D43" s="226"/>
      <c r="E43" s="226"/>
      <c r="F43" s="226"/>
    </row>
    <row r="44" spans="1:17" ht="19.5">
      <c r="A44" s="229" t="s">
        <v>633</v>
      </c>
      <c r="B44" s="226"/>
      <c r="C44" s="226"/>
      <c r="D44" s="226"/>
      <c r="E44" s="226"/>
      <c r="F44" s="226"/>
      <c r="G44" s="226"/>
      <c r="H44" s="226"/>
      <c r="I44" s="226"/>
      <c r="J44" s="226"/>
      <c r="K44" s="226"/>
      <c r="L44" s="226"/>
      <c r="M44" s="226"/>
      <c r="N44" s="226"/>
      <c r="O44" s="226"/>
      <c r="P44" s="226"/>
      <c r="Q44" s="226"/>
    </row>
    <row r="45" spans="1:17" ht="19.5">
      <c r="A45" s="231" t="s">
        <v>634</v>
      </c>
      <c r="B45" s="230"/>
      <c r="C45" s="230"/>
      <c r="D45" s="230"/>
      <c r="E45" s="230"/>
      <c r="F45" s="230"/>
      <c r="G45" s="230"/>
      <c r="H45" s="230"/>
      <c r="I45" s="230"/>
      <c r="J45" s="230"/>
      <c r="K45" s="230"/>
      <c r="L45" s="226"/>
      <c r="M45" s="226"/>
      <c r="N45" s="226"/>
      <c r="O45" s="226"/>
      <c r="P45" s="226"/>
      <c r="Q45" s="226"/>
    </row>
    <row r="46" spans="1:17" ht="19.5">
      <c r="A46" s="231" t="s">
        <v>635</v>
      </c>
      <c r="B46" s="226"/>
      <c r="C46" s="226"/>
      <c r="D46" s="226"/>
      <c r="E46" s="226"/>
      <c r="F46" s="226"/>
      <c r="G46" s="226"/>
      <c r="H46" s="226"/>
      <c r="I46" s="226"/>
      <c r="J46" s="226"/>
      <c r="K46" s="226"/>
      <c r="L46" s="226"/>
      <c r="M46" s="226"/>
      <c r="N46" s="226"/>
      <c r="O46" s="226"/>
      <c r="P46" s="226"/>
      <c r="Q46" s="226"/>
    </row>
    <row r="47" spans="1:11" ht="19.5">
      <c r="A47" s="229" t="s">
        <v>636</v>
      </c>
      <c r="B47" s="226"/>
      <c r="C47" s="226"/>
      <c r="D47" s="226"/>
      <c r="E47" s="226"/>
      <c r="F47" s="226"/>
      <c r="G47" s="226"/>
      <c r="H47" s="226"/>
      <c r="I47" s="226"/>
      <c r="J47" s="226"/>
      <c r="K47" s="226"/>
    </row>
    <row r="48" spans="1:11" ht="19.5">
      <c r="A48" s="226" t="s">
        <v>593</v>
      </c>
      <c r="B48" s="226"/>
      <c r="C48" s="226"/>
      <c r="D48" s="226"/>
      <c r="E48" s="226"/>
      <c r="F48" s="226"/>
      <c r="G48" s="226"/>
      <c r="H48" s="226"/>
      <c r="I48" s="226"/>
      <c r="J48" s="226"/>
      <c r="K48" s="226"/>
    </row>
    <row r="49" spans="1:11" ht="19.5">
      <c r="A49" s="229" t="s">
        <v>637</v>
      </c>
      <c r="B49" s="226"/>
      <c r="C49" s="226"/>
      <c r="D49" s="226"/>
      <c r="E49" s="226"/>
      <c r="F49" s="226"/>
      <c r="G49" s="226"/>
      <c r="H49" s="226"/>
      <c r="I49" s="226"/>
      <c r="J49" s="226"/>
      <c r="K49" s="226"/>
    </row>
    <row r="50" ht="19.5">
      <c r="A50" s="226" t="s">
        <v>593</v>
      </c>
    </row>
    <row r="51" spans="1:11" ht="19.5">
      <c r="A51" s="229" t="s">
        <v>638</v>
      </c>
      <c r="B51" s="152"/>
      <c r="C51" s="152"/>
      <c r="D51" s="152"/>
      <c r="E51" s="152"/>
      <c r="F51" s="152"/>
      <c r="G51" s="152"/>
      <c r="H51" s="152"/>
      <c r="I51" s="152"/>
      <c r="J51" s="152"/>
      <c r="K51" s="152"/>
    </row>
    <row r="52" spans="1:11" ht="19.5">
      <c r="A52" s="226" t="s">
        <v>593</v>
      </c>
      <c r="B52" s="152"/>
      <c r="C52" s="152"/>
      <c r="D52" s="152"/>
      <c r="E52" s="152"/>
      <c r="F52" s="152"/>
      <c r="G52" s="152"/>
      <c r="H52" s="152"/>
      <c r="I52" s="152"/>
      <c r="J52" s="152"/>
      <c r="K52" s="152"/>
    </row>
    <row r="53" spans="1:11" ht="19.5">
      <c r="A53" s="229" t="s">
        <v>639</v>
      </c>
      <c r="B53" s="152"/>
      <c r="C53" s="152"/>
      <c r="D53" s="152"/>
      <c r="E53" s="152"/>
      <c r="F53" s="152"/>
      <c r="G53" s="152"/>
      <c r="H53" s="152"/>
      <c r="I53" s="152"/>
      <c r="J53" s="152"/>
      <c r="K53" s="152"/>
    </row>
    <row r="54" spans="1:11" ht="19.5">
      <c r="A54" s="226" t="s">
        <v>593</v>
      </c>
      <c r="B54" s="152"/>
      <c r="C54" s="152"/>
      <c r="D54" s="152"/>
      <c r="E54" s="152"/>
      <c r="F54" s="152"/>
      <c r="G54" s="152"/>
      <c r="H54" s="152"/>
      <c r="I54" s="152"/>
      <c r="J54" s="152"/>
      <c r="K54" s="152"/>
    </row>
    <row r="55" spans="1:11" ht="19.5">
      <c r="A55" s="229" t="s">
        <v>640</v>
      </c>
      <c r="B55" s="226"/>
      <c r="C55" s="226"/>
      <c r="D55" s="226"/>
      <c r="E55" s="226"/>
      <c r="F55" s="226"/>
      <c r="G55" s="226"/>
      <c r="H55" s="226"/>
      <c r="I55" s="226"/>
      <c r="J55" s="226"/>
      <c r="K55" s="226"/>
    </row>
    <row r="56" spans="1:11" ht="19.5">
      <c r="A56" s="226" t="s">
        <v>593</v>
      </c>
      <c r="B56" s="226"/>
      <c r="C56" s="226"/>
      <c r="D56" s="226"/>
      <c r="E56" s="226"/>
      <c r="F56" s="226"/>
      <c r="G56" s="226"/>
      <c r="H56" s="226"/>
      <c r="I56" s="226"/>
      <c r="J56" s="226"/>
      <c r="K56" s="226"/>
    </row>
    <row r="57" spans="1:11" ht="19.5">
      <c r="A57" s="229" t="s">
        <v>641</v>
      </c>
      <c r="B57" s="226"/>
      <c r="C57" s="226"/>
      <c r="D57" s="226"/>
      <c r="E57" s="226"/>
      <c r="F57" s="226"/>
      <c r="G57" s="226"/>
      <c r="H57" s="226"/>
      <c r="I57" s="226"/>
      <c r="J57" s="226"/>
      <c r="K57" s="226"/>
    </row>
    <row r="58" spans="1:11" ht="19.5">
      <c r="A58" s="226" t="s">
        <v>593</v>
      </c>
      <c r="B58" s="226"/>
      <c r="C58" s="226"/>
      <c r="D58" s="226"/>
      <c r="E58" s="226"/>
      <c r="F58" s="226"/>
      <c r="G58" s="226"/>
      <c r="H58" s="226"/>
      <c r="I58" s="226"/>
      <c r="J58" s="226"/>
      <c r="K58" s="226"/>
    </row>
    <row r="59" spans="1:9" ht="19.5">
      <c r="A59" s="228" t="s">
        <v>642</v>
      </c>
      <c r="B59" s="152"/>
      <c r="C59" s="152"/>
      <c r="D59" s="152"/>
      <c r="E59" s="152"/>
      <c r="F59" s="152"/>
      <c r="G59" s="152"/>
      <c r="H59" s="152"/>
      <c r="I59" s="152"/>
    </row>
    <row r="60" spans="1:9" ht="19.5">
      <c r="A60" s="228" t="s">
        <v>643</v>
      </c>
      <c r="B60" s="152"/>
      <c r="C60" s="152"/>
      <c r="D60" s="152"/>
      <c r="E60" s="152"/>
      <c r="F60" s="152"/>
      <c r="G60" s="152"/>
      <c r="H60" s="152"/>
      <c r="I60" s="152"/>
    </row>
    <row r="61" spans="1:9" ht="19.5">
      <c r="A61" s="228" t="s">
        <v>644</v>
      </c>
      <c r="B61" s="152"/>
      <c r="C61" s="152"/>
      <c r="D61" s="152"/>
      <c r="E61" s="152"/>
      <c r="F61" s="152"/>
      <c r="G61" s="152"/>
      <c r="H61" s="152"/>
      <c r="I61" s="152"/>
    </row>
    <row r="62" spans="1:11" ht="19.5">
      <c r="A62" s="229" t="s">
        <v>646</v>
      </c>
      <c r="B62" s="226"/>
      <c r="C62" s="226"/>
      <c r="D62" s="226"/>
      <c r="E62" s="226"/>
      <c r="F62" s="226"/>
      <c r="G62" s="226"/>
      <c r="H62" s="226"/>
      <c r="I62" s="226"/>
      <c r="J62" s="226"/>
      <c r="K62" s="226"/>
    </row>
    <row r="63" spans="1:11" ht="19.5">
      <c r="A63" s="226" t="s">
        <v>593</v>
      </c>
      <c r="B63" s="226"/>
      <c r="C63" s="226"/>
      <c r="D63" s="226"/>
      <c r="E63" s="226"/>
      <c r="F63" s="226"/>
      <c r="G63" s="226"/>
      <c r="H63" s="226"/>
      <c r="I63" s="226"/>
      <c r="J63" s="226"/>
      <c r="K63" s="226"/>
    </row>
    <row r="64" spans="1:11" ht="19.5">
      <c r="A64" s="229" t="s">
        <v>647</v>
      </c>
      <c r="B64" s="226"/>
      <c r="C64" s="226"/>
      <c r="D64" s="226"/>
      <c r="E64" s="226"/>
      <c r="F64" s="226"/>
      <c r="G64" s="226"/>
      <c r="H64" s="226"/>
      <c r="I64" s="226"/>
      <c r="J64" s="226"/>
      <c r="K64" s="226"/>
    </row>
    <row r="65" spans="1:11" ht="19.5">
      <c r="A65" s="226" t="s">
        <v>593</v>
      </c>
      <c r="B65" s="226"/>
      <c r="C65" s="226"/>
      <c r="D65" s="226"/>
      <c r="E65" s="226"/>
      <c r="F65" s="226"/>
      <c r="G65" s="226"/>
      <c r="H65" s="226"/>
      <c r="I65" s="226"/>
      <c r="J65" s="226"/>
      <c r="K65" s="226"/>
    </row>
    <row r="66" spans="1:11" ht="19.5">
      <c r="A66" s="228" t="s">
        <v>648</v>
      </c>
      <c r="B66" s="152"/>
      <c r="C66" s="152"/>
      <c r="D66" s="152"/>
      <c r="E66" s="152"/>
      <c r="F66" s="152"/>
      <c r="G66" s="152"/>
      <c r="H66" s="152"/>
      <c r="I66" s="152"/>
      <c r="J66" s="152"/>
      <c r="K66" s="152"/>
    </row>
    <row r="67" spans="1:11" ht="19.5">
      <c r="A67" s="228" t="s">
        <v>649</v>
      </c>
      <c r="B67" s="152"/>
      <c r="C67" s="152"/>
      <c r="D67" s="152"/>
      <c r="E67" s="152"/>
      <c r="F67" s="152"/>
      <c r="G67" s="152"/>
      <c r="H67" s="152"/>
      <c r="I67" s="152"/>
      <c r="J67" s="152"/>
      <c r="K67" s="152"/>
    </row>
    <row r="68" spans="1:11" ht="19.5">
      <c r="A68" s="228" t="s">
        <v>650</v>
      </c>
      <c r="B68" s="152"/>
      <c r="C68" s="152"/>
      <c r="D68" s="152"/>
      <c r="E68" s="152"/>
      <c r="F68" s="152"/>
      <c r="G68" s="152"/>
      <c r="H68" s="152"/>
      <c r="I68" s="152"/>
      <c r="J68" s="152"/>
      <c r="K68" s="152"/>
    </row>
    <row r="69" spans="1:11" ht="19.5">
      <c r="A69" s="228" t="s">
        <v>651</v>
      </c>
      <c r="B69" s="152"/>
      <c r="C69" s="152"/>
      <c r="D69" s="152"/>
      <c r="E69" s="152"/>
      <c r="F69" s="152"/>
      <c r="G69" s="152"/>
      <c r="H69" s="152"/>
      <c r="I69" s="152"/>
      <c r="J69" s="152"/>
      <c r="K69" s="152"/>
    </row>
    <row r="70" spans="1:11" ht="19.5">
      <c r="A70" s="228" t="s">
        <v>0</v>
      </c>
      <c r="B70" s="152"/>
      <c r="C70" s="152"/>
      <c r="D70" s="152"/>
      <c r="E70" s="152"/>
      <c r="F70" s="152"/>
      <c r="G70" s="152"/>
      <c r="H70" s="152"/>
      <c r="I70" s="152"/>
      <c r="J70" s="152"/>
      <c r="K70" s="152"/>
    </row>
    <row r="71" spans="1:11" ht="19.5">
      <c r="A71" s="228" t="s">
        <v>1</v>
      </c>
      <c r="B71" s="152"/>
      <c r="C71" s="152"/>
      <c r="D71" s="152"/>
      <c r="E71" s="152"/>
      <c r="F71" s="152"/>
      <c r="G71" s="152"/>
      <c r="H71" s="152"/>
      <c r="I71" s="152"/>
      <c r="J71" s="152"/>
      <c r="K71" s="152"/>
    </row>
    <row r="72" spans="1:11" ht="19.5">
      <c r="A72" s="228" t="s">
        <v>3</v>
      </c>
      <c r="B72" s="152"/>
      <c r="C72" s="152"/>
      <c r="D72" s="152"/>
      <c r="E72" s="152"/>
      <c r="F72" s="152"/>
      <c r="G72" s="152"/>
      <c r="H72" s="152"/>
      <c r="I72" s="152"/>
      <c r="J72" s="152"/>
      <c r="K72" s="152"/>
    </row>
    <row r="73" spans="1:5" ht="19.5">
      <c r="A73" s="152" t="s">
        <v>2</v>
      </c>
      <c r="B73" s="152"/>
      <c r="C73" s="152"/>
      <c r="D73" s="152"/>
      <c r="E73" s="152"/>
    </row>
    <row r="74" spans="1:8" ht="19.5">
      <c r="A74" s="228" t="s">
        <v>4</v>
      </c>
      <c r="B74" s="152"/>
      <c r="C74" s="152"/>
      <c r="D74" s="152"/>
      <c r="E74" s="152"/>
      <c r="F74" s="152"/>
      <c r="G74" s="152"/>
      <c r="H74" s="152"/>
    </row>
    <row r="75" spans="1:9" ht="19.5">
      <c r="A75" s="228" t="s">
        <v>5</v>
      </c>
      <c r="B75" s="152"/>
      <c r="C75" s="152"/>
      <c r="D75" s="152"/>
      <c r="E75" s="152"/>
      <c r="F75" s="152"/>
      <c r="G75" s="152"/>
      <c r="H75" s="152"/>
      <c r="I75" s="152"/>
    </row>
    <row r="76" spans="1:9" ht="19.5">
      <c r="A76" s="152"/>
      <c r="B76" s="152"/>
      <c r="C76" s="152"/>
      <c r="D76" s="152"/>
      <c r="E76" s="152"/>
      <c r="F76" s="152"/>
      <c r="G76" s="152"/>
      <c r="H76" s="152"/>
      <c r="I76" s="152"/>
    </row>
    <row r="77" spans="1:9" ht="19.5">
      <c r="A77" s="152"/>
      <c r="B77" s="152"/>
      <c r="C77" s="152"/>
      <c r="D77" s="152"/>
      <c r="E77" s="152"/>
      <c r="F77" s="152"/>
      <c r="G77" s="152"/>
      <c r="H77" s="152"/>
      <c r="I77" s="152"/>
    </row>
  </sheetData>
  <printOptions horizontalCentered="1"/>
  <pageMargins left="0" right="0" top="0.5" bottom="0.25" header="0"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K23"/>
  <sheetViews>
    <sheetView workbookViewId="0" topLeftCell="A1">
      <selection activeCell="A2" sqref="A2:K4"/>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1" ht="12.75">
      <c r="A2" s="169" t="s">
        <v>163</v>
      </c>
      <c r="B2" s="169"/>
      <c r="C2" s="169"/>
      <c r="D2" s="169"/>
      <c r="E2" s="169"/>
      <c r="F2" s="169"/>
      <c r="G2" s="169"/>
      <c r="H2" s="169"/>
      <c r="I2" s="169"/>
      <c r="J2" s="169"/>
      <c r="K2" s="169"/>
    </row>
    <row r="3" spans="1:11" ht="12.75">
      <c r="A3" s="169" t="s">
        <v>71</v>
      </c>
      <c r="B3" s="169"/>
      <c r="C3" s="169"/>
      <c r="D3" s="169"/>
      <c r="E3" s="169"/>
      <c r="F3" s="169"/>
      <c r="G3" s="169"/>
      <c r="H3" s="169"/>
      <c r="I3" s="169"/>
      <c r="J3" s="169"/>
      <c r="K3" s="169"/>
    </row>
    <row r="4" spans="1:11" ht="12.75">
      <c r="A4" s="169" t="s">
        <v>160</v>
      </c>
      <c r="B4" s="169"/>
      <c r="C4" s="169"/>
      <c r="D4" s="169"/>
      <c r="E4" s="169"/>
      <c r="F4" s="169"/>
      <c r="G4" s="169"/>
      <c r="H4" s="169"/>
      <c r="I4" s="169"/>
      <c r="J4" s="169"/>
      <c r="K4" s="169"/>
    </row>
    <row r="6" spans="1:11" ht="12.75">
      <c r="A6" s="147" t="s">
        <v>37</v>
      </c>
      <c r="B6" s="156" t="s">
        <v>7</v>
      </c>
      <c r="C6" s="149"/>
      <c r="D6" s="149"/>
      <c r="E6" s="149"/>
      <c r="F6" s="149"/>
      <c r="G6" s="149"/>
      <c r="H6" s="149"/>
      <c r="I6" s="149"/>
      <c r="J6" s="149"/>
      <c r="K6" s="157"/>
    </row>
    <row r="7" spans="1:11" ht="12.75">
      <c r="A7" s="148"/>
      <c r="B7" s="156" t="s">
        <v>8</v>
      </c>
      <c r="C7" s="157"/>
      <c r="D7" s="156" t="s">
        <v>9</v>
      </c>
      <c r="E7" s="157"/>
      <c r="F7" s="156" t="s">
        <v>10</v>
      </c>
      <c r="G7" s="157"/>
      <c r="H7" s="156" t="s">
        <v>162</v>
      </c>
      <c r="I7" s="157"/>
      <c r="J7" s="156" t="s">
        <v>12</v>
      </c>
      <c r="K7" s="157"/>
    </row>
    <row r="8" spans="1:11" ht="12.75">
      <c r="A8" s="165"/>
      <c r="B8" s="24" t="s">
        <v>14</v>
      </c>
      <c r="C8" s="24" t="s">
        <v>15</v>
      </c>
      <c r="D8" s="24" t="s">
        <v>14</v>
      </c>
      <c r="E8" s="24" t="s">
        <v>15</v>
      </c>
      <c r="F8" s="24" t="s">
        <v>14</v>
      </c>
      <c r="G8" s="24" t="s">
        <v>15</v>
      </c>
      <c r="H8" s="24" t="s">
        <v>14</v>
      </c>
      <c r="I8" s="24" t="s">
        <v>15</v>
      </c>
      <c r="J8" s="24" t="s">
        <v>14</v>
      </c>
      <c r="K8" s="24" t="s">
        <v>15</v>
      </c>
    </row>
    <row r="9" spans="1:11" ht="12.75">
      <c r="A9" s="18"/>
      <c r="B9" s="11"/>
      <c r="C9" s="11"/>
      <c r="D9" s="11"/>
      <c r="E9" s="11"/>
      <c r="F9" s="11"/>
      <c r="G9" s="11"/>
      <c r="H9" s="11"/>
      <c r="I9" s="11"/>
      <c r="J9" s="11"/>
      <c r="K9" s="19"/>
    </row>
    <row r="10" spans="1:11" ht="12.75">
      <c r="A10" s="27" t="s">
        <v>16</v>
      </c>
      <c r="B10" s="30">
        <v>396</v>
      </c>
      <c r="C10" s="31">
        <v>0.2672714019599903</v>
      </c>
      <c r="D10" s="30">
        <v>112</v>
      </c>
      <c r="E10" s="35">
        <v>0.09723403885888911</v>
      </c>
      <c r="F10" s="30">
        <v>281</v>
      </c>
      <c r="G10" s="35">
        <v>0.9417205670431315</v>
      </c>
      <c r="H10" s="30">
        <v>2</v>
      </c>
      <c r="I10" s="43" t="s">
        <v>177</v>
      </c>
      <c r="J10" s="30">
        <v>1</v>
      </c>
      <c r="K10" s="43" t="s">
        <v>177</v>
      </c>
    </row>
    <row r="11" spans="1:11" ht="12.75">
      <c r="A11" s="17" t="s">
        <v>17</v>
      </c>
      <c r="B11" s="30">
        <v>19149</v>
      </c>
      <c r="C11" s="31">
        <v>12.924192111444075</v>
      </c>
      <c r="D11" s="30">
        <v>11263</v>
      </c>
      <c r="E11" s="35">
        <v>9.778098032747035</v>
      </c>
      <c r="F11" s="30">
        <v>7530</v>
      </c>
      <c r="G11" s="35">
        <v>25.235430141760784</v>
      </c>
      <c r="H11" s="30">
        <v>275</v>
      </c>
      <c r="I11" s="35">
        <v>10.891089108910892</v>
      </c>
      <c r="J11" s="30">
        <v>81</v>
      </c>
      <c r="K11" s="38">
        <v>13.192182410423452</v>
      </c>
    </row>
    <row r="12" spans="1:11" ht="12.75">
      <c r="A12" s="17" t="s">
        <v>18</v>
      </c>
      <c r="B12" s="30">
        <v>39352</v>
      </c>
      <c r="C12" s="31">
        <v>26.55975810588267</v>
      </c>
      <c r="D12" s="30">
        <v>29192</v>
      </c>
      <c r="E12" s="35">
        <v>25.343357699720453</v>
      </c>
      <c r="F12" s="30">
        <v>9442</v>
      </c>
      <c r="G12" s="35">
        <v>31.64315158014679</v>
      </c>
      <c r="H12" s="30">
        <v>574</v>
      </c>
      <c r="I12" s="35">
        <v>22.732673267326735</v>
      </c>
      <c r="J12" s="30">
        <v>144</v>
      </c>
      <c r="K12" s="38">
        <v>23.452768729641694</v>
      </c>
    </row>
    <row r="13" spans="1:11" ht="12.75">
      <c r="A13" s="17" t="s">
        <v>19</v>
      </c>
      <c r="B13" s="30">
        <v>47853</v>
      </c>
      <c r="C13" s="31">
        <v>32.297319186847005</v>
      </c>
      <c r="D13" s="30">
        <v>39992</v>
      </c>
      <c r="E13" s="35">
        <v>34.719497161113324</v>
      </c>
      <c r="F13" s="30">
        <v>6861</v>
      </c>
      <c r="G13" s="35">
        <v>22.993397902074467</v>
      </c>
      <c r="H13" s="30">
        <v>819</v>
      </c>
      <c r="I13" s="35">
        <v>32.43564356435644</v>
      </c>
      <c r="J13" s="30">
        <v>181</v>
      </c>
      <c r="K13" s="38">
        <v>29.47882736156352</v>
      </c>
    </row>
    <row r="14" spans="1:11" ht="12.75">
      <c r="A14" s="17" t="s">
        <v>20</v>
      </c>
      <c r="B14" s="30">
        <v>30462</v>
      </c>
      <c r="C14" s="31">
        <v>20.559650117437435</v>
      </c>
      <c r="D14" s="30">
        <v>25639</v>
      </c>
      <c r="E14" s="35">
        <v>22.258781449134442</v>
      </c>
      <c r="F14" s="30">
        <v>4097</v>
      </c>
      <c r="G14" s="35">
        <v>13.730352893863735</v>
      </c>
      <c r="H14" s="30">
        <v>582</v>
      </c>
      <c r="I14" s="35">
        <v>23.049504950495052</v>
      </c>
      <c r="J14" s="30">
        <v>144</v>
      </c>
      <c r="K14" s="38">
        <v>23.452768729641694</v>
      </c>
    </row>
    <row r="15" spans="1:11" ht="12.75">
      <c r="A15" s="17" t="s">
        <v>21</v>
      </c>
      <c r="B15" s="30">
        <v>9571</v>
      </c>
      <c r="C15" s="31">
        <v>6.459733808482493</v>
      </c>
      <c r="D15" s="30">
        <v>7899</v>
      </c>
      <c r="E15" s="35">
        <v>6.857604222735401</v>
      </c>
      <c r="F15" s="30">
        <v>1379</v>
      </c>
      <c r="G15" s="35">
        <v>4.621468547873588</v>
      </c>
      <c r="H15" s="30">
        <v>234</v>
      </c>
      <c r="I15" s="35">
        <v>9.267326732673267</v>
      </c>
      <c r="J15" s="30">
        <v>59</v>
      </c>
      <c r="K15" s="38">
        <v>9.609120521172638</v>
      </c>
    </row>
    <row r="16" spans="1:11" ht="12.75">
      <c r="A16" s="17" t="s">
        <v>22</v>
      </c>
      <c r="B16" s="30">
        <v>1265</v>
      </c>
      <c r="C16" s="31">
        <v>0.853783645149969</v>
      </c>
      <c r="D16" s="30">
        <v>1014</v>
      </c>
      <c r="E16" s="35">
        <v>0.8803153160974424</v>
      </c>
      <c r="F16" s="30">
        <v>211</v>
      </c>
      <c r="G16" s="35">
        <v>0.7071282549683301</v>
      </c>
      <c r="H16" s="30">
        <v>36</v>
      </c>
      <c r="I16" s="35">
        <v>1.425742574257426</v>
      </c>
      <c r="J16" s="30">
        <v>4</v>
      </c>
      <c r="K16" s="43" t="s">
        <v>177</v>
      </c>
    </row>
    <row r="17" spans="1:11" ht="12.75">
      <c r="A17" s="17" t="s">
        <v>41</v>
      </c>
      <c r="B17" s="30">
        <v>116</v>
      </c>
      <c r="C17" s="31">
        <v>0.07829162279636079</v>
      </c>
      <c r="D17" s="30">
        <v>75</v>
      </c>
      <c r="E17" s="35">
        <v>0.1</v>
      </c>
      <c r="F17" s="30">
        <v>38</v>
      </c>
      <c r="G17" s="35">
        <v>0.1</v>
      </c>
      <c r="H17" s="30">
        <v>3</v>
      </c>
      <c r="I17" s="43" t="s">
        <v>177</v>
      </c>
      <c r="J17" s="44" t="s">
        <v>178</v>
      </c>
      <c r="K17" s="44" t="s">
        <v>178</v>
      </c>
    </row>
    <row r="18" spans="1:11" ht="12.75">
      <c r="A18" s="18"/>
      <c r="B18" s="11"/>
      <c r="C18" s="11"/>
      <c r="D18" s="30"/>
      <c r="E18" s="36"/>
      <c r="F18" s="30"/>
      <c r="G18" s="35"/>
      <c r="H18" s="34"/>
      <c r="I18" s="36"/>
      <c r="J18" s="34"/>
      <c r="K18" s="39"/>
    </row>
    <row r="19" spans="1:11" ht="12.75">
      <c r="A19" s="29" t="s">
        <v>29</v>
      </c>
      <c r="B19" s="32">
        <v>148164</v>
      </c>
      <c r="C19" s="33">
        <v>100</v>
      </c>
      <c r="D19" s="32">
        <v>115186</v>
      </c>
      <c r="E19" s="37">
        <v>100</v>
      </c>
      <c r="F19" s="32">
        <v>29839</v>
      </c>
      <c r="G19" s="37">
        <v>100</v>
      </c>
      <c r="H19" s="32">
        <v>2525</v>
      </c>
      <c r="I19" s="37">
        <v>100</v>
      </c>
      <c r="J19" s="32">
        <v>614</v>
      </c>
      <c r="K19" s="40">
        <v>100</v>
      </c>
    </row>
    <row r="20" spans="1:11" ht="12.75">
      <c r="A20" s="173" t="s">
        <v>161</v>
      </c>
      <c r="B20" s="175">
        <v>26</v>
      </c>
      <c r="C20" s="153"/>
      <c r="D20" s="175">
        <v>27</v>
      </c>
      <c r="E20" s="153"/>
      <c r="F20" s="175">
        <v>23</v>
      </c>
      <c r="G20" s="153"/>
      <c r="H20" s="175">
        <v>27</v>
      </c>
      <c r="I20" s="153"/>
      <c r="J20" s="175">
        <v>27</v>
      </c>
      <c r="K20" s="153"/>
    </row>
    <row r="21" spans="1:11" ht="12.75">
      <c r="A21" s="174"/>
      <c r="B21" s="154"/>
      <c r="C21" s="155"/>
      <c r="D21" s="154"/>
      <c r="E21" s="155"/>
      <c r="F21" s="154"/>
      <c r="G21" s="155"/>
      <c r="H21" s="154"/>
      <c r="I21" s="155"/>
      <c r="J21" s="154"/>
      <c r="K21" s="155"/>
    </row>
    <row r="23" ht="12.75">
      <c r="A23" s="1" t="s">
        <v>156</v>
      </c>
    </row>
  </sheetData>
  <mergeCells count="16">
    <mergeCell ref="A6:A8"/>
    <mergeCell ref="A4:K4"/>
    <mergeCell ref="A3:K3"/>
    <mergeCell ref="A2:K2"/>
    <mergeCell ref="F7:G7"/>
    <mergeCell ref="D7:E7"/>
    <mergeCell ref="B7:C7"/>
    <mergeCell ref="B6:K6"/>
    <mergeCell ref="H20:I21"/>
    <mergeCell ref="J20:K21"/>
    <mergeCell ref="J7:K7"/>
    <mergeCell ref="H7:I7"/>
    <mergeCell ref="A20:A21"/>
    <mergeCell ref="B20:C21"/>
    <mergeCell ref="D20:E21"/>
    <mergeCell ref="F20:G2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796875" defaultRowHeight="19.5"/>
  <cols>
    <col min="1" max="16384" width="8.796875" style="1" customWidth="1"/>
  </cols>
  <sheetData>
    <row r="2" spans="1:11" ht="12.75">
      <c r="A2" s="159" t="s">
        <v>164</v>
      </c>
      <c r="B2" s="159"/>
      <c r="C2" s="159"/>
      <c r="D2" s="159"/>
      <c r="E2" s="159"/>
      <c r="F2" s="159"/>
      <c r="G2" s="159"/>
      <c r="H2" s="159"/>
      <c r="I2" s="159"/>
      <c r="J2" s="159"/>
      <c r="K2" s="159"/>
    </row>
    <row r="3" spans="1:11" ht="12.75">
      <c r="A3" s="159" t="s">
        <v>165</v>
      </c>
      <c r="B3" s="159"/>
      <c r="C3" s="159"/>
      <c r="D3" s="159"/>
      <c r="E3" s="159"/>
      <c r="F3" s="159"/>
      <c r="G3" s="159"/>
      <c r="H3" s="159"/>
      <c r="I3" s="159"/>
      <c r="J3" s="159"/>
      <c r="K3" s="159"/>
    </row>
    <row r="4" spans="1:11" ht="12.75">
      <c r="A4" s="159" t="s">
        <v>166</v>
      </c>
      <c r="B4" s="159"/>
      <c r="C4" s="159"/>
      <c r="D4" s="159"/>
      <c r="E4" s="159"/>
      <c r="F4" s="159"/>
      <c r="G4" s="159"/>
      <c r="H4" s="159"/>
      <c r="I4" s="159"/>
      <c r="J4" s="159"/>
      <c r="K4" s="159"/>
    </row>
    <row r="6" spans="1:11" ht="12.75">
      <c r="A6" s="150" t="s">
        <v>167</v>
      </c>
      <c r="B6" s="176" t="s">
        <v>168</v>
      </c>
      <c r="C6" s="179"/>
      <c r="D6" s="179"/>
      <c r="E6" s="179"/>
      <c r="F6" s="179"/>
      <c r="G6" s="179"/>
      <c r="H6" s="179"/>
      <c r="I6" s="179"/>
      <c r="J6" s="179"/>
      <c r="K6" s="177"/>
    </row>
    <row r="7" spans="1:11" ht="12.75">
      <c r="A7" s="178"/>
      <c r="B7" s="176" t="s">
        <v>29</v>
      </c>
      <c r="C7" s="177"/>
      <c r="D7" s="176" t="s">
        <v>32</v>
      </c>
      <c r="E7" s="177"/>
      <c r="F7" s="176" t="s">
        <v>33</v>
      </c>
      <c r="G7" s="177"/>
      <c r="H7" s="176" t="s">
        <v>169</v>
      </c>
      <c r="I7" s="177"/>
      <c r="J7" s="180" t="s">
        <v>41</v>
      </c>
      <c r="K7" s="181"/>
    </row>
    <row r="8" spans="1:11" ht="12.75">
      <c r="A8" s="174"/>
      <c r="B8" s="6" t="s">
        <v>14</v>
      </c>
      <c r="C8" s="6" t="s">
        <v>15</v>
      </c>
      <c r="D8" s="6" t="s">
        <v>14</v>
      </c>
      <c r="E8" s="6" t="s">
        <v>15</v>
      </c>
      <c r="F8" s="6" t="s">
        <v>14</v>
      </c>
      <c r="G8" s="6" t="s">
        <v>15</v>
      </c>
      <c r="H8" s="6" t="s">
        <v>14</v>
      </c>
      <c r="I8" s="6" t="s">
        <v>15</v>
      </c>
      <c r="J8" s="6" t="s">
        <v>14</v>
      </c>
      <c r="K8" s="41" t="s">
        <v>15</v>
      </c>
    </row>
    <row r="9" spans="1:11" ht="12.75">
      <c r="A9" s="11"/>
      <c r="B9" s="11"/>
      <c r="C9" s="11"/>
      <c r="D9" s="11"/>
      <c r="E9" s="11"/>
      <c r="F9" s="11"/>
      <c r="G9" s="11"/>
      <c r="H9" s="11"/>
      <c r="I9" s="11"/>
      <c r="J9" s="11"/>
      <c r="K9" s="19"/>
    </row>
    <row r="10" spans="1:11" ht="12.75">
      <c r="A10" s="47" t="s">
        <v>170</v>
      </c>
      <c r="B10" s="34">
        <v>396</v>
      </c>
      <c r="C10" s="36">
        <v>0.3</v>
      </c>
      <c r="D10" s="34">
        <v>112</v>
      </c>
      <c r="E10" s="36">
        <v>0.1</v>
      </c>
      <c r="F10" s="34">
        <v>281</v>
      </c>
      <c r="G10" s="36">
        <v>0.9</v>
      </c>
      <c r="H10" s="34">
        <v>2</v>
      </c>
      <c r="I10" s="50" t="s">
        <v>177</v>
      </c>
      <c r="J10" s="34">
        <v>1</v>
      </c>
      <c r="K10" s="45" t="s">
        <v>177</v>
      </c>
    </row>
    <row r="11" spans="1:11" ht="12.75">
      <c r="A11" s="47" t="s">
        <v>171</v>
      </c>
      <c r="B11" s="34">
        <v>19149</v>
      </c>
      <c r="C11" s="36">
        <v>12.9</v>
      </c>
      <c r="D11" s="34">
        <v>11062</v>
      </c>
      <c r="E11" s="36">
        <v>9.7</v>
      </c>
      <c r="F11" s="34">
        <v>7650</v>
      </c>
      <c r="G11" s="36">
        <v>24.9</v>
      </c>
      <c r="H11" s="34">
        <v>359</v>
      </c>
      <c r="I11" s="36">
        <v>11.4</v>
      </c>
      <c r="J11" s="34">
        <v>78</v>
      </c>
      <c r="K11" s="39">
        <v>14</v>
      </c>
    </row>
    <row r="12" spans="1:11" ht="12.75">
      <c r="A12" s="47" t="s">
        <v>172</v>
      </c>
      <c r="B12" s="34">
        <v>39352</v>
      </c>
      <c r="C12" s="36">
        <v>26.6</v>
      </c>
      <c r="D12" s="34">
        <v>28732</v>
      </c>
      <c r="E12" s="36">
        <v>25.3</v>
      </c>
      <c r="F12" s="34">
        <v>9735</v>
      </c>
      <c r="G12" s="36">
        <v>31.7</v>
      </c>
      <c r="H12" s="34">
        <v>754</v>
      </c>
      <c r="I12" s="36">
        <v>23.9</v>
      </c>
      <c r="J12" s="34">
        <v>131</v>
      </c>
      <c r="K12" s="39">
        <v>23.5</v>
      </c>
    </row>
    <row r="13" spans="1:11" ht="12.75">
      <c r="A13" s="47" t="s">
        <v>173</v>
      </c>
      <c r="B13" s="34">
        <v>47853</v>
      </c>
      <c r="C13" s="36">
        <v>32.3</v>
      </c>
      <c r="D13" s="34">
        <v>39603</v>
      </c>
      <c r="E13" s="36">
        <v>34.8</v>
      </c>
      <c r="F13" s="34">
        <v>7096</v>
      </c>
      <c r="G13" s="36">
        <v>23.1</v>
      </c>
      <c r="H13" s="34">
        <v>992</v>
      </c>
      <c r="I13" s="36">
        <v>31.5</v>
      </c>
      <c r="J13" s="34">
        <v>162</v>
      </c>
      <c r="K13" s="39">
        <v>29</v>
      </c>
    </row>
    <row r="14" spans="1:11" ht="12.75">
      <c r="A14" s="47" t="s">
        <v>174</v>
      </c>
      <c r="B14" s="34">
        <v>30462</v>
      </c>
      <c r="C14" s="36">
        <v>20.6</v>
      </c>
      <c r="D14" s="34">
        <v>25362</v>
      </c>
      <c r="E14" s="36">
        <v>22.3</v>
      </c>
      <c r="F14" s="34">
        <v>4253</v>
      </c>
      <c r="G14" s="36">
        <v>13.8</v>
      </c>
      <c r="H14" s="34">
        <v>719</v>
      </c>
      <c r="I14" s="36">
        <v>22.8</v>
      </c>
      <c r="J14" s="34">
        <v>128</v>
      </c>
      <c r="K14" s="39">
        <v>22.9</v>
      </c>
    </row>
    <row r="15" spans="1:11" ht="12.75">
      <c r="A15" s="47" t="s">
        <v>175</v>
      </c>
      <c r="B15" s="34">
        <v>9571</v>
      </c>
      <c r="C15" s="36">
        <v>6.5</v>
      </c>
      <c r="D15" s="34">
        <v>7781</v>
      </c>
      <c r="E15" s="36">
        <v>6.8</v>
      </c>
      <c r="F15" s="34">
        <v>1461</v>
      </c>
      <c r="G15" s="36">
        <v>4.8</v>
      </c>
      <c r="H15" s="34">
        <v>275</v>
      </c>
      <c r="I15" s="36">
        <v>8.7</v>
      </c>
      <c r="J15" s="34">
        <v>54</v>
      </c>
      <c r="K15" s="39">
        <v>9.7</v>
      </c>
    </row>
    <row r="16" spans="1:11" ht="12.75">
      <c r="A16" s="47" t="s">
        <v>176</v>
      </c>
      <c r="B16" s="34">
        <v>1265</v>
      </c>
      <c r="C16" s="36">
        <v>0.9</v>
      </c>
      <c r="D16" s="34">
        <v>998</v>
      </c>
      <c r="E16" s="36">
        <v>0.9</v>
      </c>
      <c r="F16" s="34">
        <v>216</v>
      </c>
      <c r="G16" s="36">
        <v>0.7</v>
      </c>
      <c r="H16" s="34">
        <v>47</v>
      </c>
      <c r="I16" s="36">
        <v>1.5</v>
      </c>
      <c r="J16" s="34">
        <v>4</v>
      </c>
      <c r="K16" s="45" t="s">
        <v>177</v>
      </c>
    </row>
    <row r="17" spans="1:11" ht="12.75">
      <c r="A17" s="4" t="s">
        <v>41</v>
      </c>
      <c r="B17" s="34">
        <v>116</v>
      </c>
      <c r="C17" s="36">
        <v>0.1</v>
      </c>
      <c r="D17" s="34">
        <v>74</v>
      </c>
      <c r="E17" s="36">
        <v>0.1</v>
      </c>
      <c r="F17" s="34">
        <v>38</v>
      </c>
      <c r="G17" s="36">
        <v>0.1</v>
      </c>
      <c r="H17" s="34">
        <v>4</v>
      </c>
      <c r="I17" s="50" t="s">
        <v>177</v>
      </c>
      <c r="J17" s="51" t="s">
        <v>178</v>
      </c>
      <c r="K17" s="46" t="s">
        <v>178</v>
      </c>
    </row>
    <row r="18" spans="1:11" ht="12.75">
      <c r="A18" s="11"/>
      <c r="B18" s="34"/>
      <c r="C18" s="36"/>
      <c r="D18" s="34"/>
      <c r="E18" s="36"/>
      <c r="F18" s="34"/>
      <c r="G18" s="36"/>
      <c r="H18" s="34"/>
      <c r="I18" s="36"/>
      <c r="J18" s="34"/>
      <c r="K18" s="39"/>
    </row>
    <row r="19" spans="1:11" ht="12.75">
      <c r="A19" s="48" t="s">
        <v>29</v>
      </c>
      <c r="B19" s="52">
        <v>148164</v>
      </c>
      <c r="C19" s="53">
        <v>100</v>
      </c>
      <c r="D19" s="52">
        <v>113724</v>
      </c>
      <c r="E19" s="53">
        <v>100</v>
      </c>
      <c r="F19" s="52">
        <v>30730</v>
      </c>
      <c r="G19" s="53">
        <v>100</v>
      </c>
      <c r="H19" s="52">
        <v>3152</v>
      </c>
      <c r="I19" s="53">
        <v>100</v>
      </c>
      <c r="J19" s="52">
        <v>558</v>
      </c>
      <c r="K19" s="49">
        <v>100</v>
      </c>
    </row>
    <row r="20" spans="1:11" ht="12.75">
      <c r="A20" s="150" t="s">
        <v>161</v>
      </c>
      <c r="B20" s="151">
        <v>26</v>
      </c>
      <c r="C20" s="153"/>
      <c r="D20" s="151">
        <v>27</v>
      </c>
      <c r="E20" s="153"/>
      <c r="F20" s="151">
        <v>23</v>
      </c>
      <c r="G20" s="153"/>
      <c r="H20" s="151">
        <v>27</v>
      </c>
      <c r="I20" s="153"/>
      <c r="J20" s="151">
        <v>27</v>
      </c>
      <c r="K20" s="153"/>
    </row>
    <row r="21" spans="1:11" ht="25.5" customHeight="1">
      <c r="A21" s="174"/>
      <c r="B21" s="154"/>
      <c r="C21" s="155"/>
      <c r="D21" s="154"/>
      <c r="E21" s="155"/>
      <c r="F21" s="154"/>
      <c r="G21" s="155"/>
      <c r="H21" s="154"/>
      <c r="I21" s="155"/>
      <c r="J21" s="154"/>
      <c r="K21" s="155"/>
    </row>
    <row r="23" ht="12.75">
      <c r="A23" s="1" t="s">
        <v>156</v>
      </c>
    </row>
  </sheetData>
  <mergeCells count="16">
    <mergeCell ref="A4:K4"/>
    <mergeCell ref="A3:K3"/>
    <mergeCell ref="A2:K2"/>
    <mergeCell ref="B7:C7"/>
    <mergeCell ref="A6:A8"/>
    <mergeCell ref="B6:K6"/>
    <mergeCell ref="J7:K7"/>
    <mergeCell ref="H7:I7"/>
    <mergeCell ref="F7:G7"/>
    <mergeCell ref="D7:E7"/>
    <mergeCell ref="A20:A21"/>
    <mergeCell ref="J20:K21"/>
    <mergeCell ref="H20:I21"/>
    <mergeCell ref="F20:G21"/>
    <mergeCell ref="D20:E21"/>
    <mergeCell ref="B20:C2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Q23"/>
  <sheetViews>
    <sheetView workbookViewId="0" topLeftCell="A1">
      <selection activeCell="A2" sqref="A2:Q4"/>
    </sheetView>
  </sheetViews>
  <sheetFormatPr defaultColWidth="8.796875" defaultRowHeight="19.5"/>
  <cols>
    <col min="1" max="16384" width="8.796875" style="1" customWidth="1"/>
  </cols>
  <sheetData>
    <row r="2" spans="1:17" ht="12.75">
      <c r="A2" s="159" t="s">
        <v>185</v>
      </c>
      <c r="B2" s="159"/>
      <c r="C2" s="159"/>
      <c r="D2" s="159"/>
      <c r="E2" s="159"/>
      <c r="F2" s="159"/>
      <c r="G2" s="159"/>
      <c r="H2" s="159"/>
      <c r="I2" s="159"/>
      <c r="J2" s="159"/>
      <c r="K2" s="159"/>
      <c r="L2" s="159"/>
      <c r="M2" s="159"/>
      <c r="N2" s="159"/>
      <c r="O2" s="159"/>
      <c r="P2" s="159"/>
      <c r="Q2" s="159"/>
    </row>
    <row r="3" spans="1:17" ht="12.75">
      <c r="A3" s="159" t="s">
        <v>179</v>
      </c>
      <c r="B3" s="159"/>
      <c r="C3" s="159"/>
      <c r="D3" s="159"/>
      <c r="E3" s="159"/>
      <c r="F3" s="159"/>
      <c r="G3" s="159"/>
      <c r="H3" s="159"/>
      <c r="I3" s="159"/>
      <c r="J3" s="159"/>
      <c r="K3" s="159"/>
      <c r="L3" s="159"/>
      <c r="M3" s="159"/>
      <c r="N3" s="159"/>
      <c r="O3" s="159"/>
      <c r="P3" s="159"/>
      <c r="Q3" s="159"/>
    </row>
    <row r="4" spans="1:17" ht="12.75">
      <c r="A4" s="159" t="s">
        <v>166</v>
      </c>
      <c r="B4" s="159"/>
      <c r="C4" s="159"/>
      <c r="D4" s="159"/>
      <c r="E4" s="159"/>
      <c r="F4" s="159"/>
      <c r="G4" s="159"/>
      <c r="H4" s="159"/>
      <c r="I4" s="159"/>
      <c r="J4" s="159"/>
      <c r="K4" s="159"/>
      <c r="L4" s="159"/>
      <c r="M4" s="159"/>
      <c r="N4" s="159"/>
      <c r="O4" s="159"/>
      <c r="P4" s="159"/>
      <c r="Q4" s="159"/>
    </row>
    <row r="6" spans="1:17" ht="12.75">
      <c r="A6" s="150" t="s">
        <v>167</v>
      </c>
      <c r="B6" s="176" t="s">
        <v>168</v>
      </c>
      <c r="C6" s="179"/>
      <c r="D6" s="179"/>
      <c r="E6" s="179"/>
      <c r="F6" s="179"/>
      <c r="G6" s="179"/>
      <c r="H6" s="179"/>
      <c r="I6" s="179"/>
      <c r="J6" s="179"/>
      <c r="K6" s="179"/>
      <c r="L6" s="179"/>
      <c r="M6" s="179"/>
      <c r="N6" s="179"/>
      <c r="O6" s="179"/>
      <c r="P6" s="179"/>
      <c r="Q6" s="177"/>
    </row>
    <row r="7" spans="1:17" ht="12.75">
      <c r="A7" s="178"/>
      <c r="B7" s="176" t="s">
        <v>29</v>
      </c>
      <c r="C7" s="177"/>
      <c r="D7" s="176" t="s">
        <v>180</v>
      </c>
      <c r="E7" s="177"/>
      <c r="F7" s="176" t="s">
        <v>148</v>
      </c>
      <c r="G7" s="177"/>
      <c r="H7" s="176" t="s">
        <v>181</v>
      </c>
      <c r="I7" s="177"/>
      <c r="J7" s="176" t="s">
        <v>182</v>
      </c>
      <c r="K7" s="177"/>
      <c r="L7" s="176" t="s">
        <v>183</v>
      </c>
      <c r="M7" s="177"/>
      <c r="N7" s="176" t="s">
        <v>184</v>
      </c>
      <c r="O7" s="177"/>
      <c r="P7" s="180" t="s">
        <v>41</v>
      </c>
      <c r="Q7" s="181"/>
    </row>
    <row r="8" spans="1:17" ht="12.75">
      <c r="A8" s="174"/>
      <c r="B8" s="6" t="s">
        <v>14</v>
      </c>
      <c r="C8" s="6" t="s">
        <v>15</v>
      </c>
      <c r="D8" s="6" t="s">
        <v>14</v>
      </c>
      <c r="E8" s="6" t="s">
        <v>15</v>
      </c>
      <c r="F8" s="6" t="s">
        <v>14</v>
      </c>
      <c r="G8" s="6" t="s">
        <v>15</v>
      </c>
      <c r="H8" s="6" t="s">
        <v>14</v>
      </c>
      <c r="I8" s="6" t="s">
        <v>15</v>
      </c>
      <c r="J8" s="6" t="s">
        <v>14</v>
      </c>
      <c r="K8" s="6" t="s">
        <v>15</v>
      </c>
      <c r="L8" s="6" t="s">
        <v>14</v>
      </c>
      <c r="M8" s="6" t="s">
        <v>15</v>
      </c>
      <c r="N8" s="6" t="s">
        <v>14</v>
      </c>
      <c r="O8" s="6" t="s">
        <v>15</v>
      </c>
      <c r="P8" s="6" t="s">
        <v>14</v>
      </c>
      <c r="Q8" s="41" t="s">
        <v>15</v>
      </c>
    </row>
    <row r="9" spans="1:17" ht="12.75">
      <c r="A9" s="11"/>
      <c r="B9" s="11"/>
      <c r="C9" s="11"/>
      <c r="D9" s="11"/>
      <c r="E9" s="11"/>
      <c r="F9" s="11"/>
      <c r="G9" s="11"/>
      <c r="H9" s="11"/>
      <c r="I9" s="11"/>
      <c r="J9" s="11"/>
      <c r="K9" s="11"/>
      <c r="L9" s="11"/>
      <c r="M9" s="11"/>
      <c r="N9" s="11"/>
      <c r="O9" s="11"/>
      <c r="P9" s="11"/>
      <c r="Q9" s="19"/>
    </row>
    <row r="10" spans="1:17" ht="12.75">
      <c r="A10" s="47" t="s">
        <v>170</v>
      </c>
      <c r="B10" s="34">
        <v>396</v>
      </c>
      <c r="C10" s="36">
        <v>0.3</v>
      </c>
      <c r="D10" s="34">
        <v>174</v>
      </c>
      <c r="E10" s="36">
        <v>0.9</v>
      </c>
      <c r="F10" s="34">
        <v>4</v>
      </c>
      <c r="G10" s="50" t="s">
        <v>177</v>
      </c>
      <c r="H10" s="34">
        <v>1</v>
      </c>
      <c r="I10" s="50" t="s">
        <v>177</v>
      </c>
      <c r="J10" s="51">
        <v>50</v>
      </c>
      <c r="K10" s="50">
        <v>0.1</v>
      </c>
      <c r="L10" s="51">
        <v>22</v>
      </c>
      <c r="M10" s="50">
        <v>0.5</v>
      </c>
      <c r="N10" s="51">
        <v>124</v>
      </c>
      <c r="O10" s="50">
        <v>0.3</v>
      </c>
      <c r="P10" s="34">
        <v>21</v>
      </c>
      <c r="Q10" s="45">
        <v>0.2</v>
      </c>
    </row>
    <row r="11" spans="1:17" ht="12.75">
      <c r="A11" s="47" t="s">
        <v>171</v>
      </c>
      <c r="B11" s="34">
        <v>19149</v>
      </c>
      <c r="C11" s="36">
        <v>12.9</v>
      </c>
      <c r="D11" s="34">
        <v>4748</v>
      </c>
      <c r="E11" s="36">
        <v>24.8</v>
      </c>
      <c r="F11" s="34">
        <v>510</v>
      </c>
      <c r="G11" s="36">
        <v>20.5</v>
      </c>
      <c r="H11" s="34">
        <v>161</v>
      </c>
      <c r="I11" s="36">
        <v>7</v>
      </c>
      <c r="J11" s="34">
        <v>5520</v>
      </c>
      <c r="K11" s="36">
        <v>7.6</v>
      </c>
      <c r="L11" s="34">
        <v>855</v>
      </c>
      <c r="M11" s="36">
        <v>20.6</v>
      </c>
      <c r="N11" s="34">
        <v>6011</v>
      </c>
      <c r="O11" s="36">
        <v>15.7</v>
      </c>
      <c r="P11" s="34">
        <v>1344</v>
      </c>
      <c r="Q11" s="39">
        <v>15.1</v>
      </c>
    </row>
    <row r="12" spans="1:17" ht="12.75">
      <c r="A12" s="47" t="s">
        <v>172</v>
      </c>
      <c r="B12" s="34">
        <v>39352</v>
      </c>
      <c r="C12" s="36">
        <v>26.6</v>
      </c>
      <c r="D12" s="34">
        <v>6164</v>
      </c>
      <c r="E12" s="36">
        <v>32.3</v>
      </c>
      <c r="F12" s="34">
        <v>891</v>
      </c>
      <c r="G12" s="36">
        <v>35.8</v>
      </c>
      <c r="H12" s="34">
        <v>519</v>
      </c>
      <c r="I12" s="36">
        <v>22.5</v>
      </c>
      <c r="J12" s="34">
        <v>16471</v>
      </c>
      <c r="K12" s="36">
        <v>22.6</v>
      </c>
      <c r="L12" s="34">
        <v>1326</v>
      </c>
      <c r="M12" s="36">
        <v>31.9</v>
      </c>
      <c r="N12" s="34">
        <v>11186</v>
      </c>
      <c r="O12" s="36">
        <v>29.2</v>
      </c>
      <c r="P12" s="34">
        <v>2795</v>
      </c>
      <c r="Q12" s="39">
        <v>31.4</v>
      </c>
    </row>
    <row r="13" spans="1:17" ht="12.75">
      <c r="A13" s="47" t="s">
        <v>173</v>
      </c>
      <c r="B13" s="34">
        <v>47853</v>
      </c>
      <c r="C13" s="36">
        <v>32.3</v>
      </c>
      <c r="D13" s="34">
        <v>4420</v>
      </c>
      <c r="E13" s="36">
        <v>23.1</v>
      </c>
      <c r="F13" s="34">
        <v>670</v>
      </c>
      <c r="G13" s="36">
        <v>26.9</v>
      </c>
      <c r="H13" s="34">
        <v>778</v>
      </c>
      <c r="I13" s="36">
        <v>33.7</v>
      </c>
      <c r="J13" s="34">
        <v>26342</v>
      </c>
      <c r="K13" s="36">
        <v>36.2</v>
      </c>
      <c r="L13" s="34">
        <v>1091</v>
      </c>
      <c r="M13" s="36">
        <v>26.3</v>
      </c>
      <c r="N13" s="34">
        <v>11794</v>
      </c>
      <c r="O13" s="36">
        <v>30.8</v>
      </c>
      <c r="P13" s="34">
        <v>2758</v>
      </c>
      <c r="Q13" s="39">
        <v>30.9</v>
      </c>
    </row>
    <row r="14" spans="1:17" ht="12.75">
      <c r="A14" s="47" t="s">
        <v>174</v>
      </c>
      <c r="B14" s="34">
        <v>30462</v>
      </c>
      <c r="C14" s="36">
        <v>20.6</v>
      </c>
      <c r="D14" s="34">
        <v>2565</v>
      </c>
      <c r="E14" s="36">
        <v>13.4</v>
      </c>
      <c r="F14" s="34">
        <v>297</v>
      </c>
      <c r="G14" s="36">
        <v>11.9</v>
      </c>
      <c r="H14" s="34">
        <v>573</v>
      </c>
      <c r="I14" s="36">
        <v>24.8</v>
      </c>
      <c r="J14" s="34">
        <v>18001</v>
      </c>
      <c r="K14" s="36">
        <v>24.7</v>
      </c>
      <c r="L14" s="34">
        <v>604</v>
      </c>
      <c r="M14" s="36">
        <v>14.5</v>
      </c>
      <c r="N14" s="34">
        <v>6951</v>
      </c>
      <c r="O14" s="36">
        <v>18.1</v>
      </c>
      <c r="P14" s="34">
        <v>1471</v>
      </c>
      <c r="Q14" s="39">
        <v>16.5</v>
      </c>
    </row>
    <row r="15" spans="1:17" ht="12.75">
      <c r="A15" s="47" t="s">
        <v>175</v>
      </c>
      <c r="B15" s="34">
        <v>9571</v>
      </c>
      <c r="C15" s="36">
        <v>6.5</v>
      </c>
      <c r="D15" s="34">
        <v>897</v>
      </c>
      <c r="E15" s="36">
        <v>4.7</v>
      </c>
      <c r="F15" s="34">
        <v>105</v>
      </c>
      <c r="G15" s="36">
        <v>4.2</v>
      </c>
      <c r="H15" s="34">
        <v>224</v>
      </c>
      <c r="I15" s="36">
        <v>9.7</v>
      </c>
      <c r="J15" s="34">
        <v>5725</v>
      </c>
      <c r="K15" s="36">
        <v>7.9</v>
      </c>
      <c r="L15" s="34">
        <v>217</v>
      </c>
      <c r="M15" s="36">
        <v>5.2</v>
      </c>
      <c r="N15" s="34">
        <v>1989</v>
      </c>
      <c r="O15" s="36">
        <v>5.2</v>
      </c>
      <c r="P15" s="34">
        <v>414</v>
      </c>
      <c r="Q15" s="39">
        <v>4.6</v>
      </c>
    </row>
    <row r="16" spans="1:17" ht="12.75">
      <c r="A16" s="47" t="s">
        <v>176</v>
      </c>
      <c r="B16" s="34">
        <v>1265</v>
      </c>
      <c r="C16" s="36">
        <v>0.9</v>
      </c>
      <c r="D16" s="34">
        <v>128</v>
      </c>
      <c r="E16" s="36">
        <v>0.7</v>
      </c>
      <c r="F16" s="34">
        <v>11</v>
      </c>
      <c r="G16" s="36">
        <v>0.4</v>
      </c>
      <c r="H16" s="34">
        <v>51</v>
      </c>
      <c r="I16" s="36">
        <v>2.2</v>
      </c>
      <c r="J16" s="34">
        <v>725</v>
      </c>
      <c r="K16" s="36">
        <v>1</v>
      </c>
      <c r="L16" s="34">
        <v>37</v>
      </c>
      <c r="M16" s="36">
        <v>0.9</v>
      </c>
      <c r="N16" s="34">
        <v>263</v>
      </c>
      <c r="O16" s="36">
        <v>0.7</v>
      </c>
      <c r="P16" s="34">
        <v>50</v>
      </c>
      <c r="Q16" s="45">
        <v>0.6</v>
      </c>
    </row>
    <row r="17" spans="1:17" ht="12.75">
      <c r="A17" s="4" t="s">
        <v>41</v>
      </c>
      <c r="B17" s="34">
        <v>116</v>
      </c>
      <c r="C17" s="36">
        <v>0.1</v>
      </c>
      <c r="D17" s="34">
        <v>13</v>
      </c>
      <c r="E17" s="36">
        <v>0.1</v>
      </c>
      <c r="F17" s="34">
        <v>2</v>
      </c>
      <c r="G17" s="50" t="s">
        <v>177</v>
      </c>
      <c r="H17" s="34">
        <v>1</v>
      </c>
      <c r="I17" s="50" t="s">
        <v>177</v>
      </c>
      <c r="J17" s="51">
        <v>25</v>
      </c>
      <c r="K17" s="50">
        <v>0</v>
      </c>
      <c r="L17" s="51">
        <v>4</v>
      </c>
      <c r="M17" s="50" t="s">
        <v>177</v>
      </c>
      <c r="N17" s="51">
        <v>11</v>
      </c>
      <c r="O17" s="50">
        <v>0</v>
      </c>
      <c r="P17" s="51">
        <v>60</v>
      </c>
      <c r="Q17" s="45">
        <v>0.7</v>
      </c>
    </row>
    <row r="18" spans="1:17" ht="12.75">
      <c r="A18" s="11"/>
      <c r="B18" s="34"/>
      <c r="C18" s="36"/>
      <c r="D18" s="34"/>
      <c r="E18" s="36"/>
      <c r="F18" s="34"/>
      <c r="G18" s="36"/>
      <c r="H18" s="34"/>
      <c r="I18" s="36"/>
      <c r="J18" s="34"/>
      <c r="K18" s="36"/>
      <c r="L18" s="34"/>
      <c r="M18" s="36"/>
      <c r="N18" s="34"/>
      <c r="O18" s="36"/>
      <c r="P18" s="34"/>
      <c r="Q18" s="39"/>
    </row>
    <row r="19" spans="1:17" ht="12.75">
      <c r="A19" s="48" t="s">
        <v>29</v>
      </c>
      <c r="B19" s="52">
        <v>148164</v>
      </c>
      <c r="C19" s="53">
        <v>100</v>
      </c>
      <c r="D19" s="52">
        <v>19109</v>
      </c>
      <c r="E19" s="53">
        <v>100</v>
      </c>
      <c r="F19" s="52">
        <v>2490</v>
      </c>
      <c r="G19" s="53">
        <v>100</v>
      </c>
      <c r="H19" s="52">
        <v>2308</v>
      </c>
      <c r="I19" s="53">
        <v>100</v>
      </c>
      <c r="J19" s="52">
        <v>72859</v>
      </c>
      <c r="K19" s="53">
        <v>100</v>
      </c>
      <c r="L19" s="52">
        <v>4156</v>
      </c>
      <c r="M19" s="53"/>
      <c r="N19" s="52">
        <v>38329</v>
      </c>
      <c r="O19" s="53">
        <v>100</v>
      </c>
      <c r="P19" s="52">
        <v>8913</v>
      </c>
      <c r="Q19" s="49">
        <v>100</v>
      </c>
    </row>
    <row r="20" spans="1:17" ht="12.75">
      <c r="A20" s="150" t="s">
        <v>161</v>
      </c>
      <c r="B20" s="151">
        <v>26</v>
      </c>
      <c r="C20" s="153"/>
      <c r="D20" s="151">
        <v>23</v>
      </c>
      <c r="E20" s="153"/>
      <c r="F20" s="151">
        <v>24</v>
      </c>
      <c r="G20" s="153"/>
      <c r="H20" s="151">
        <v>28</v>
      </c>
      <c r="I20" s="153"/>
      <c r="J20" s="151">
        <v>27</v>
      </c>
      <c r="K20" s="153"/>
      <c r="L20" s="151">
        <v>24</v>
      </c>
      <c r="M20" s="153"/>
      <c r="N20" s="151">
        <v>25</v>
      </c>
      <c r="O20" s="153"/>
      <c r="P20" s="151">
        <v>25</v>
      </c>
      <c r="Q20" s="153"/>
    </row>
    <row r="21" spans="1:17" ht="25.5" customHeight="1">
      <c r="A21" s="174"/>
      <c r="B21" s="154"/>
      <c r="C21" s="155"/>
      <c r="D21" s="154"/>
      <c r="E21" s="155"/>
      <c r="F21" s="154"/>
      <c r="G21" s="155"/>
      <c r="H21" s="154"/>
      <c r="I21" s="155"/>
      <c r="J21" s="154"/>
      <c r="K21" s="155"/>
      <c r="L21" s="154"/>
      <c r="M21" s="155"/>
      <c r="N21" s="154"/>
      <c r="O21" s="155"/>
      <c r="P21" s="154"/>
      <c r="Q21" s="155"/>
    </row>
    <row r="23" ht="12.75">
      <c r="A23" s="1" t="s">
        <v>156</v>
      </c>
    </row>
  </sheetData>
  <mergeCells count="22">
    <mergeCell ref="J7:K7"/>
    <mergeCell ref="L7:M7"/>
    <mergeCell ref="N7:O7"/>
    <mergeCell ref="J20:K21"/>
    <mergeCell ref="L20:M21"/>
    <mergeCell ref="N20:O21"/>
    <mergeCell ref="A20:A21"/>
    <mergeCell ref="P20:Q21"/>
    <mergeCell ref="H20:I21"/>
    <mergeCell ref="F20:G21"/>
    <mergeCell ref="D20:E21"/>
    <mergeCell ref="B20:C21"/>
    <mergeCell ref="A4:Q4"/>
    <mergeCell ref="A3:Q3"/>
    <mergeCell ref="A2:Q2"/>
    <mergeCell ref="B7:C7"/>
    <mergeCell ref="A6:A8"/>
    <mergeCell ref="B6:Q6"/>
    <mergeCell ref="P7:Q7"/>
    <mergeCell ref="H7:I7"/>
    <mergeCell ref="F7:G7"/>
    <mergeCell ref="D7:E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19"/>
  <sheetViews>
    <sheetView workbookViewId="0" topLeftCell="A1">
      <selection activeCell="A2" sqref="A2:G4"/>
    </sheetView>
  </sheetViews>
  <sheetFormatPr defaultColWidth="8.796875" defaultRowHeight="19.5"/>
  <cols>
    <col min="1" max="1" width="10.8984375" style="1" customWidth="1"/>
    <col min="2" max="16384" width="8.796875" style="1" customWidth="1"/>
  </cols>
  <sheetData>
    <row r="2" spans="1:7" ht="12.75">
      <c r="A2" s="159" t="s">
        <v>186</v>
      </c>
      <c r="B2" s="159"/>
      <c r="C2" s="159"/>
      <c r="D2" s="159"/>
      <c r="E2" s="159"/>
      <c r="F2" s="159"/>
      <c r="G2" s="159"/>
    </row>
    <row r="3" spans="1:7" ht="12.75">
      <c r="A3" s="159" t="s">
        <v>187</v>
      </c>
      <c r="B3" s="159"/>
      <c r="C3" s="159"/>
      <c r="D3" s="159"/>
      <c r="E3" s="159"/>
      <c r="F3" s="159"/>
      <c r="G3" s="159"/>
    </row>
    <row r="4" spans="1:7" ht="12.75">
      <c r="A4" s="159" t="s">
        <v>188</v>
      </c>
      <c r="B4" s="159"/>
      <c r="C4" s="159"/>
      <c r="D4" s="159"/>
      <c r="E4" s="159"/>
      <c r="F4" s="159"/>
      <c r="G4" s="159"/>
    </row>
    <row r="6" spans="1:7" ht="12.75">
      <c r="A6" s="182" t="s">
        <v>13</v>
      </c>
      <c r="B6" s="176" t="s">
        <v>189</v>
      </c>
      <c r="C6" s="179"/>
      <c r="D6" s="177"/>
      <c r="E6" s="176" t="s">
        <v>191</v>
      </c>
      <c r="F6" s="179"/>
      <c r="G6" s="177"/>
    </row>
    <row r="7" spans="1:7" ht="25.5">
      <c r="A7" s="183"/>
      <c r="B7" s="59" t="s">
        <v>56</v>
      </c>
      <c r="C7" s="59" t="s">
        <v>72</v>
      </c>
      <c r="D7" s="56" t="s">
        <v>190</v>
      </c>
      <c r="E7" s="59" t="s">
        <v>56</v>
      </c>
      <c r="F7" s="59" t="s">
        <v>72</v>
      </c>
      <c r="G7" s="56" t="s">
        <v>190</v>
      </c>
    </row>
    <row r="8" spans="1:7" ht="12.75">
      <c r="A8" s="20"/>
      <c r="B8" s="20"/>
      <c r="C8" s="20"/>
      <c r="D8" s="20"/>
      <c r="E8" s="20"/>
      <c r="F8" s="20"/>
      <c r="G8" s="20"/>
    </row>
    <row r="9" spans="1:7" ht="12.75">
      <c r="A9" s="11" t="s">
        <v>73</v>
      </c>
      <c r="B9" s="34">
        <v>21594</v>
      </c>
      <c r="C9" s="34">
        <v>19545</v>
      </c>
      <c r="D9" s="61" t="s">
        <v>197</v>
      </c>
      <c r="E9" s="34">
        <v>454775</v>
      </c>
      <c r="F9" s="34">
        <v>350609</v>
      </c>
      <c r="G9" s="61" t="s">
        <v>204</v>
      </c>
    </row>
    <row r="10" spans="1:7" ht="12.75">
      <c r="A10" s="57" t="s">
        <v>192</v>
      </c>
      <c r="B10" s="34">
        <v>51319</v>
      </c>
      <c r="C10" s="34">
        <v>39352</v>
      </c>
      <c r="D10" s="61" t="s">
        <v>198</v>
      </c>
      <c r="E10" s="34">
        <v>450348</v>
      </c>
      <c r="F10" s="34">
        <v>372200</v>
      </c>
      <c r="G10" s="61" t="s">
        <v>205</v>
      </c>
    </row>
    <row r="11" spans="1:7" ht="12.75">
      <c r="A11" s="57" t="s">
        <v>193</v>
      </c>
      <c r="B11" s="34">
        <v>46084</v>
      </c>
      <c r="C11" s="34">
        <v>47853</v>
      </c>
      <c r="D11" s="61" t="s">
        <v>199</v>
      </c>
      <c r="E11" s="34">
        <v>400912</v>
      </c>
      <c r="F11" s="34">
        <v>391329</v>
      </c>
      <c r="G11" s="61" t="s">
        <v>206</v>
      </c>
    </row>
    <row r="12" spans="1:7" ht="12.75">
      <c r="A12" s="57" t="s">
        <v>194</v>
      </c>
      <c r="B12" s="34">
        <v>19962</v>
      </c>
      <c r="C12" s="34">
        <v>30462</v>
      </c>
      <c r="D12" s="61" t="s">
        <v>200</v>
      </c>
      <c r="E12" s="34">
        <v>350251</v>
      </c>
      <c r="F12" s="34">
        <v>389552</v>
      </c>
      <c r="G12" s="61" t="s">
        <v>207</v>
      </c>
    </row>
    <row r="13" spans="1:7" ht="12.75">
      <c r="A13" s="57" t="s">
        <v>195</v>
      </c>
      <c r="B13" s="34">
        <v>4720</v>
      </c>
      <c r="C13" s="34">
        <v>9571</v>
      </c>
      <c r="D13" s="61" t="s">
        <v>201</v>
      </c>
      <c r="E13" s="34">
        <v>280914</v>
      </c>
      <c r="F13" s="34">
        <v>362311</v>
      </c>
      <c r="G13" s="61" t="s">
        <v>208</v>
      </c>
    </row>
    <row r="14" spans="1:7" ht="12.75">
      <c r="A14" s="58" t="s">
        <v>22</v>
      </c>
      <c r="B14" s="60">
        <v>756</v>
      </c>
      <c r="C14" s="60">
        <v>1265</v>
      </c>
      <c r="D14" s="62" t="s">
        <v>202</v>
      </c>
      <c r="E14" s="60">
        <v>236786</v>
      </c>
      <c r="F14" s="60">
        <v>315526</v>
      </c>
      <c r="G14" s="62" t="s">
        <v>209</v>
      </c>
    </row>
    <row r="15" spans="1:7" ht="12.75">
      <c r="A15" s="25" t="s">
        <v>23</v>
      </c>
      <c r="B15" s="60">
        <v>144452</v>
      </c>
      <c r="C15" s="60">
        <v>148164</v>
      </c>
      <c r="D15" s="62" t="s">
        <v>203</v>
      </c>
      <c r="E15" s="60">
        <v>2173986</v>
      </c>
      <c r="F15" s="60">
        <v>2181527</v>
      </c>
      <c r="G15" s="62" t="s">
        <v>210</v>
      </c>
    </row>
    <row r="17" spans="1:7" ht="42.75" customHeight="1">
      <c r="A17" s="166" t="s">
        <v>196</v>
      </c>
      <c r="B17" s="166"/>
      <c r="C17" s="166"/>
      <c r="D17" s="166"/>
      <c r="E17" s="166"/>
      <c r="F17" s="166"/>
      <c r="G17" s="166"/>
    </row>
    <row r="19" ht="12.75">
      <c r="A19" s="1" t="s">
        <v>156</v>
      </c>
    </row>
  </sheetData>
  <mergeCells count="7">
    <mergeCell ref="A17:G17"/>
    <mergeCell ref="A4:G4"/>
    <mergeCell ref="A3:G3"/>
    <mergeCell ref="A2:G2"/>
    <mergeCell ref="E6:G6"/>
    <mergeCell ref="B6:D6"/>
    <mergeCell ref="A6:A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M22"/>
  <sheetViews>
    <sheetView workbookViewId="0" topLeftCell="A1">
      <selection activeCell="A2" sqref="A2:M4"/>
    </sheetView>
  </sheetViews>
  <sheetFormatPr defaultColWidth="7.69921875" defaultRowHeight="19.5"/>
  <cols>
    <col min="1" max="1" width="12.5" style="1" customWidth="1"/>
    <col min="2" max="4" width="7.69921875" style="1" customWidth="1"/>
    <col min="5" max="6" width="8.5" style="1" customWidth="1"/>
    <col min="7" max="16384" width="7.69921875" style="1" customWidth="1"/>
  </cols>
  <sheetData>
    <row r="2" spans="1:13" ht="12.75">
      <c r="A2" s="169" t="s">
        <v>211</v>
      </c>
      <c r="B2" s="169"/>
      <c r="C2" s="169"/>
      <c r="D2" s="169"/>
      <c r="E2" s="169"/>
      <c r="F2" s="169"/>
      <c r="G2" s="169"/>
      <c r="H2" s="169"/>
      <c r="I2" s="169"/>
      <c r="J2" s="169"/>
      <c r="K2" s="169"/>
      <c r="L2" s="169"/>
      <c r="M2" s="169"/>
    </row>
    <row r="3" spans="1:13" ht="12.75">
      <c r="A3" s="169" t="s">
        <v>212</v>
      </c>
      <c r="B3" s="169"/>
      <c r="C3" s="169"/>
      <c r="D3" s="169"/>
      <c r="E3" s="169"/>
      <c r="F3" s="169"/>
      <c r="G3" s="169"/>
      <c r="H3" s="169"/>
      <c r="I3" s="169"/>
      <c r="J3" s="169"/>
      <c r="K3" s="169"/>
      <c r="L3" s="169"/>
      <c r="M3" s="169"/>
    </row>
    <row r="4" spans="1:13" ht="12.75">
      <c r="A4" s="169" t="s">
        <v>188</v>
      </c>
      <c r="B4" s="169"/>
      <c r="C4" s="169"/>
      <c r="D4" s="169"/>
      <c r="E4" s="169"/>
      <c r="F4" s="169"/>
      <c r="G4" s="169"/>
      <c r="H4" s="169"/>
      <c r="I4" s="169"/>
      <c r="J4" s="169"/>
      <c r="K4" s="169"/>
      <c r="L4" s="169"/>
      <c r="M4" s="169"/>
    </row>
    <row r="6" spans="1:13" ht="12.75">
      <c r="A6" s="147" t="s">
        <v>13</v>
      </c>
      <c r="B6" s="176" t="s">
        <v>29</v>
      </c>
      <c r="C6" s="179"/>
      <c r="D6" s="177"/>
      <c r="E6" s="176" t="s">
        <v>32</v>
      </c>
      <c r="F6" s="179"/>
      <c r="G6" s="177"/>
      <c r="H6" s="176" t="s">
        <v>33</v>
      </c>
      <c r="I6" s="179"/>
      <c r="J6" s="177"/>
      <c r="K6" s="176" t="s">
        <v>40</v>
      </c>
      <c r="L6" s="179"/>
      <c r="M6" s="177"/>
    </row>
    <row r="7" spans="1:13" ht="25.5">
      <c r="A7" s="165"/>
      <c r="B7" s="59" t="s">
        <v>56</v>
      </c>
      <c r="C7" s="59" t="s">
        <v>72</v>
      </c>
      <c r="D7" s="56" t="s">
        <v>190</v>
      </c>
      <c r="E7" s="59" t="s">
        <v>56</v>
      </c>
      <c r="F7" s="59" t="s">
        <v>72</v>
      </c>
      <c r="G7" s="56" t="s">
        <v>190</v>
      </c>
      <c r="H7" s="59" t="s">
        <v>56</v>
      </c>
      <c r="I7" s="59" t="s">
        <v>72</v>
      </c>
      <c r="J7" s="56" t="s">
        <v>190</v>
      </c>
      <c r="K7" s="59" t="s">
        <v>56</v>
      </c>
      <c r="L7" s="59" t="s">
        <v>72</v>
      </c>
      <c r="M7" s="56" t="s">
        <v>190</v>
      </c>
    </row>
    <row r="8" spans="1:13" ht="12.75">
      <c r="A8" s="20"/>
      <c r="B8" s="68"/>
      <c r="C8" s="68"/>
      <c r="D8" s="69"/>
      <c r="E8" s="68"/>
      <c r="F8" s="68"/>
      <c r="G8" s="69"/>
      <c r="H8" s="68"/>
      <c r="I8" s="68"/>
      <c r="J8" s="69"/>
      <c r="K8" s="68"/>
      <c r="L8" s="68"/>
      <c r="M8" s="69"/>
    </row>
    <row r="9" spans="1:13" ht="12.75">
      <c r="A9" s="70" t="s">
        <v>73</v>
      </c>
      <c r="B9" s="31">
        <v>47.5</v>
      </c>
      <c r="C9" s="31">
        <v>55.7</v>
      </c>
      <c r="D9" s="64" t="s">
        <v>88</v>
      </c>
      <c r="E9" s="31">
        <v>39.4</v>
      </c>
      <c r="F9" s="13">
        <v>39.5</v>
      </c>
      <c r="G9" s="64" t="s">
        <v>101</v>
      </c>
      <c r="H9" s="31">
        <v>98.9</v>
      </c>
      <c r="I9" s="31">
        <v>135.6</v>
      </c>
      <c r="J9" s="64" t="s">
        <v>102</v>
      </c>
      <c r="K9" s="31">
        <v>30.4</v>
      </c>
      <c r="L9" s="31">
        <v>54.2</v>
      </c>
      <c r="M9" s="63" t="s">
        <v>103</v>
      </c>
    </row>
    <row r="10" spans="1:13" ht="12.75">
      <c r="A10" s="12" t="s">
        <v>18</v>
      </c>
      <c r="B10" s="31">
        <v>114</v>
      </c>
      <c r="C10" s="31">
        <v>105.7</v>
      </c>
      <c r="D10" s="64" t="s">
        <v>104</v>
      </c>
      <c r="E10" s="31">
        <v>111</v>
      </c>
      <c r="F10" s="13">
        <v>94.3</v>
      </c>
      <c r="G10" s="64" t="s">
        <v>105</v>
      </c>
      <c r="H10" s="31">
        <v>134.3</v>
      </c>
      <c r="I10" s="31">
        <v>163.4</v>
      </c>
      <c r="J10" s="64" t="s">
        <v>106</v>
      </c>
      <c r="K10" s="31">
        <v>71.6</v>
      </c>
      <c r="L10" s="31">
        <v>121.5</v>
      </c>
      <c r="M10" s="63" t="s">
        <v>107</v>
      </c>
    </row>
    <row r="11" spans="1:13" ht="12.75">
      <c r="A11" s="12" t="s">
        <v>19</v>
      </c>
      <c r="B11" s="31">
        <v>114.9</v>
      </c>
      <c r="C11" s="31">
        <v>122.3</v>
      </c>
      <c r="D11" s="64" t="s">
        <v>108</v>
      </c>
      <c r="E11" s="31">
        <v>117.6</v>
      </c>
      <c r="F11" s="13">
        <v>121.7</v>
      </c>
      <c r="G11" s="64" t="s">
        <v>109</v>
      </c>
      <c r="H11" s="31">
        <v>97.7</v>
      </c>
      <c r="I11" s="31">
        <v>118.7</v>
      </c>
      <c r="J11" s="64" t="s">
        <v>110</v>
      </c>
      <c r="K11" s="31">
        <v>112.6</v>
      </c>
      <c r="L11" s="31">
        <v>163.3</v>
      </c>
      <c r="M11" s="63" t="s">
        <v>111</v>
      </c>
    </row>
    <row r="12" spans="1:13" ht="12.75">
      <c r="A12" s="12" t="s">
        <v>20</v>
      </c>
      <c r="B12" s="31">
        <v>57</v>
      </c>
      <c r="C12" s="31">
        <v>78.2</v>
      </c>
      <c r="D12" s="64" t="s">
        <v>112</v>
      </c>
      <c r="E12" s="31">
        <v>56.8</v>
      </c>
      <c r="F12" s="13">
        <v>78.1</v>
      </c>
      <c r="G12" s="64" t="s">
        <v>113</v>
      </c>
      <c r="H12" s="31">
        <v>54.6</v>
      </c>
      <c r="I12" s="31">
        <v>73.8</v>
      </c>
      <c r="J12" s="64" t="s">
        <v>114</v>
      </c>
      <c r="K12" s="31">
        <v>77.5</v>
      </c>
      <c r="L12" s="31">
        <v>99.3</v>
      </c>
      <c r="M12" s="63" t="s">
        <v>115</v>
      </c>
    </row>
    <row r="13" spans="1:13" ht="12.75">
      <c r="A13" s="12" t="s">
        <v>21</v>
      </c>
      <c r="B13" s="31">
        <v>16.8</v>
      </c>
      <c r="C13" s="31">
        <v>26.4</v>
      </c>
      <c r="D13" s="64" t="s">
        <v>116</v>
      </c>
      <c r="E13" s="31">
        <v>15.8</v>
      </c>
      <c r="F13" s="13">
        <v>25.7</v>
      </c>
      <c r="G13" s="64" t="s">
        <v>117</v>
      </c>
      <c r="H13" s="31">
        <v>22.5</v>
      </c>
      <c r="I13" s="31">
        <v>28</v>
      </c>
      <c r="J13" s="64" t="s">
        <v>118</v>
      </c>
      <c r="K13" s="31">
        <v>29</v>
      </c>
      <c r="L13" s="31">
        <v>38.9</v>
      </c>
      <c r="M13" s="63" t="s">
        <v>119</v>
      </c>
    </row>
    <row r="14" spans="1:13" ht="12.75">
      <c r="A14" s="12" t="s">
        <v>22</v>
      </c>
      <c r="B14" s="31">
        <v>3.2</v>
      </c>
      <c r="C14" s="31">
        <v>4</v>
      </c>
      <c r="D14" s="64" t="s">
        <v>120</v>
      </c>
      <c r="E14" s="31">
        <v>3</v>
      </c>
      <c r="F14" s="13">
        <v>3.7</v>
      </c>
      <c r="G14" s="64" t="s">
        <v>121</v>
      </c>
      <c r="H14" s="31">
        <v>4.3</v>
      </c>
      <c r="I14" s="31">
        <v>5.3</v>
      </c>
      <c r="J14" s="64" t="s">
        <v>122</v>
      </c>
      <c r="K14" s="31">
        <v>3.6</v>
      </c>
      <c r="L14" s="31">
        <v>7.2</v>
      </c>
      <c r="M14" s="63" t="s">
        <v>123</v>
      </c>
    </row>
    <row r="15" spans="1:13" ht="12.75">
      <c r="A15" s="24" t="s">
        <v>23</v>
      </c>
      <c r="B15" s="33">
        <v>66.4</v>
      </c>
      <c r="C15" s="33">
        <v>67.9</v>
      </c>
      <c r="D15" s="65" t="s">
        <v>124</v>
      </c>
      <c r="E15" s="33">
        <v>64.1</v>
      </c>
      <c r="F15" s="66">
        <v>62.9</v>
      </c>
      <c r="G15" s="65" t="s">
        <v>125</v>
      </c>
      <c r="H15" s="33">
        <v>81.1</v>
      </c>
      <c r="I15" s="33">
        <v>93.8</v>
      </c>
      <c r="J15" s="65" t="s">
        <v>126</v>
      </c>
      <c r="K15" s="33">
        <v>60.7</v>
      </c>
      <c r="L15" s="33">
        <v>79.6</v>
      </c>
      <c r="M15" s="67" t="s">
        <v>127</v>
      </c>
    </row>
    <row r="16" spans="8:12" ht="12.75">
      <c r="H16" s="26"/>
      <c r="I16" s="26"/>
      <c r="K16" s="26"/>
      <c r="L16" s="26"/>
    </row>
    <row r="17" spans="1:13" ht="30.75" customHeight="1">
      <c r="A17" s="166" t="s">
        <v>213</v>
      </c>
      <c r="B17" s="184"/>
      <c r="C17" s="184"/>
      <c r="D17" s="184"/>
      <c r="E17" s="184"/>
      <c r="F17" s="184"/>
      <c r="G17" s="184"/>
      <c r="H17" s="184"/>
      <c r="I17" s="184"/>
      <c r="J17" s="184"/>
      <c r="K17" s="184"/>
      <c r="L17" s="184"/>
      <c r="M17" s="184"/>
    </row>
    <row r="18" spans="8:12" ht="12.75">
      <c r="H18" s="26"/>
      <c r="I18" s="26"/>
      <c r="K18" s="26"/>
      <c r="L18" s="26"/>
    </row>
    <row r="19" spans="1:13" ht="19.5">
      <c r="A19" s="185" t="s">
        <v>134</v>
      </c>
      <c r="B19" s="186"/>
      <c r="C19" s="186"/>
      <c r="D19" s="186"/>
      <c r="E19" s="186"/>
      <c r="F19" s="186"/>
      <c r="G19" s="186"/>
      <c r="H19" s="186"/>
      <c r="I19" s="186"/>
      <c r="J19" s="186"/>
      <c r="K19" s="186"/>
      <c r="L19" s="186"/>
      <c r="M19" s="186"/>
    </row>
    <row r="20" spans="8:12" ht="12.75">
      <c r="H20" s="26"/>
      <c r="I20" s="26"/>
      <c r="K20" s="26"/>
      <c r="L20" s="26"/>
    </row>
    <row r="21" spans="8:12" ht="12.75">
      <c r="H21" s="26"/>
      <c r="I21" s="26"/>
      <c r="K21" s="26"/>
      <c r="L21" s="26"/>
    </row>
    <row r="22" spans="8:12" ht="12.75">
      <c r="H22" s="26"/>
      <c r="I22" s="26"/>
      <c r="K22" s="26"/>
      <c r="L22" s="26"/>
    </row>
  </sheetData>
  <mergeCells count="10">
    <mergeCell ref="A17:M17"/>
    <mergeCell ref="A19:M19"/>
    <mergeCell ref="K6:M6"/>
    <mergeCell ref="A4:M4"/>
    <mergeCell ref="A3:M3"/>
    <mergeCell ref="A2:M2"/>
    <mergeCell ref="A6:A7"/>
    <mergeCell ref="B6:D6"/>
    <mergeCell ref="E6:G6"/>
    <mergeCell ref="H6:J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M19"/>
  <sheetViews>
    <sheetView workbookViewId="0" topLeftCell="A1">
      <selection activeCell="A2" sqref="A2:M2"/>
    </sheetView>
  </sheetViews>
  <sheetFormatPr defaultColWidth="7.69921875" defaultRowHeight="19.5"/>
  <cols>
    <col min="1" max="1" width="12.5" style="1" customWidth="1"/>
    <col min="2" max="4" width="7.69921875" style="1" customWidth="1"/>
    <col min="5" max="6" width="8.5" style="1" customWidth="1"/>
    <col min="7" max="16384" width="7.69921875" style="1" customWidth="1"/>
  </cols>
  <sheetData>
    <row r="2" spans="1:13" ht="12.75">
      <c r="A2" s="187" t="s">
        <v>214</v>
      </c>
      <c r="B2" s="187"/>
      <c r="C2" s="187"/>
      <c r="D2" s="187"/>
      <c r="E2" s="187"/>
      <c r="F2" s="187"/>
      <c r="G2" s="187"/>
      <c r="H2" s="187"/>
      <c r="I2" s="187"/>
      <c r="J2" s="187"/>
      <c r="K2" s="187"/>
      <c r="L2" s="187"/>
      <c r="M2" s="187"/>
    </row>
    <row r="3" spans="1:13" ht="12.75">
      <c r="A3" s="169" t="s">
        <v>215</v>
      </c>
      <c r="B3" s="169"/>
      <c r="C3" s="169"/>
      <c r="D3" s="169"/>
      <c r="E3" s="169"/>
      <c r="F3" s="169"/>
      <c r="G3" s="169"/>
      <c r="H3" s="169"/>
      <c r="I3" s="169"/>
      <c r="J3" s="169"/>
      <c r="K3" s="169"/>
      <c r="L3" s="169"/>
      <c r="M3" s="169"/>
    </row>
    <row r="4" spans="1:13" ht="12.75">
      <c r="A4" s="169" t="s">
        <v>188</v>
      </c>
      <c r="B4" s="169"/>
      <c r="C4" s="169"/>
      <c r="D4" s="169"/>
      <c r="E4" s="169"/>
      <c r="F4" s="169"/>
      <c r="G4" s="169"/>
      <c r="H4" s="169"/>
      <c r="I4" s="169"/>
      <c r="J4" s="169"/>
      <c r="K4" s="169"/>
      <c r="L4" s="169"/>
      <c r="M4" s="169"/>
    </row>
    <row r="6" spans="1:13" ht="12.75">
      <c r="A6" s="147" t="s">
        <v>13</v>
      </c>
      <c r="B6" s="176" t="s">
        <v>29</v>
      </c>
      <c r="C6" s="179"/>
      <c r="D6" s="177"/>
      <c r="E6" s="176" t="s">
        <v>32</v>
      </c>
      <c r="F6" s="179"/>
      <c r="G6" s="177"/>
      <c r="H6" s="176" t="s">
        <v>33</v>
      </c>
      <c r="I6" s="179"/>
      <c r="J6" s="177"/>
      <c r="K6" s="176" t="s">
        <v>40</v>
      </c>
      <c r="L6" s="179"/>
      <c r="M6" s="177"/>
    </row>
    <row r="7" spans="1:13" ht="25.5">
      <c r="A7" s="188"/>
      <c r="B7" s="59" t="s">
        <v>56</v>
      </c>
      <c r="C7" s="59" t="s">
        <v>72</v>
      </c>
      <c r="D7" s="56" t="s">
        <v>190</v>
      </c>
      <c r="E7" s="59" t="s">
        <v>56</v>
      </c>
      <c r="F7" s="59" t="s">
        <v>72</v>
      </c>
      <c r="G7" s="56" t="s">
        <v>190</v>
      </c>
      <c r="H7" s="59" t="s">
        <v>56</v>
      </c>
      <c r="I7" s="59" t="s">
        <v>72</v>
      </c>
      <c r="J7" s="56" t="s">
        <v>190</v>
      </c>
      <c r="K7" s="59" t="s">
        <v>56</v>
      </c>
      <c r="L7" s="59" t="s">
        <v>72</v>
      </c>
      <c r="M7" s="56" t="s">
        <v>190</v>
      </c>
    </row>
    <row r="8" spans="1:13" ht="12.75">
      <c r="A8" s="72"/>
      <c r="B8" s="72"/>
      <c r="C8" s="72"/>
      <c r="D8" s="72"/>
      <c r="E8" s="72"/>
      <c r="F8" s="72"/>
      <c r="G8" s="72"/>
      <c r="H8" s="72"/>
      <c r="I8" s="72"/>
      <c r="J8" s="72"/>
      <c r="K8" s="72"/>
      <c r="L8" s="72"/>
      <c r="M8" s="72"/>
    </row>
    <row r="9" spans="1:13" ht="12.75">
      <c r="A9" s="70" t="s">
        <v>73</v>
      </c>
      <c r="B9" s="31">
        <v>47.5</v>
      </c>
      <c r="C9" s="31">
        <v>55.7</v>
      </c>
      <c r="D9" s="73" t="s">
        <v>74</v>
      </c>
      <c r="E9" s="31">
        <v>39.1</v>
      </c>
      <c r="F9" s="13">
        <v>38.8</v>
      </c>
      <c r="G9" s="73" t="s">
        <v>75</v>
      </c>
      <c r="H9" s="31">
        <v>100.2</v>
      </c>
      <c r="I9" s="31">
        <v>137.7</v>
      </c>
      <c r="J9" s="73" t="s">
        <v>76</v>
      </c>
      <c r="K9" s="31">
        <v>41.8</v>
      </c>
      <c r="L9" s="31">
        <v>70.6</v>
      </c>
      <c r="M9" s="73" t="s">
        <v>77</v>
      </c>
    </row>
    <row r="10" spans="1:13" ht="12.75">
      <c r="A10" s="12" t="s">
        <v>18</v>
      </c>
      <c r="B10" s="31">
        <v>114</v>
      </c>
      <c r="C10" s="31">
        <v>105.7</v>
      </c>
      <c r="D10" s="73" t="s">
        <v>78</v>
      </c>
      <c r="E10" s="31">
        <v>110.2</v>
      </c>
      <c r="F10" s="13">
        <v>92.8</v>
      </c>
      <c r="G10" s="73" t="s">
        <v>79</v>
      </c>
      <c r="H10" s="31">
        <v>138.5</v>
      </c>
      <c r="I10" s="31">
        <v>168.4</v>
      </c>
      <c r="J10" s="73" t="s">
        <v>80</v>
      </c>
      <c r="K10" s="31">
        <v>94.7</v>
      </c>
      <c r="L10" s="31">
        <v>159.5</v>
      </c>
      <c r="M10" s="73" t="s">
        <v>81</v>
      </c>
    </row>
    <row r="11" spans="1:13" ht="12.75">
      <c r="A11" s="12" t="s">
        <v>19</v>
      </c>
      <c r="B11" s="31">
        <v>114.9</v>
      </c>
      <c r="C11" s="31">
        <v>122.3</v>
      </c>
      <c r="D11" s="73" t="s">
        <v>82</v>
      </c>
      <c r="E11" s="31">
        <v>117.2</v>
      </c>
      <c r="F11" s="13">
        <v>120.6</v>
      </c>
      <c r="G11" s="73" t="s">
        <v>83</v>
      </c>
      <c r="H11" s="31">
        <v>100.9</v>
      </c>
      <c r="I11" s="31">
        <v>122.7</v>
      </c>
      <c r="J11" s="73" t="s">
        <v>80</v>
      </c>
      <c r="K11" s="31">
        <v>117.9</v>
      </c>
      <c r="L11" s="31">
        <v>197.8</v>
      </c>
      <c r="M11" s="73" t="s">
        <v>84</v>
      </c>
    </row>
    <row r="12" spans="1:13" ht="12.75">
      <c r="A12" s="12" t="s">
        <v>20</v>
      </c>
      <c r="B12" s="31">
        <v>57</v>
      </c>
      <c r="C12" s="31">
        <v>78.2</v>
      </c>
      <c r="D12" s="73" t="s">
        <v>85</v>
      </c>
      <c r="E12" s="31">
        <v>56.7</v>
      </c>
      <c r="F12" s="13">
        <v>77.3</v>
      </c>
      <c r="G12" s="73" t="s">
        <v>86</v>
      </c>
      <c r="H12" s="31">
        <v>56.8</v>
      </c>
      <c r="I12" s="31">
        <v>76.6</v>
      </c>
      <c r="J12" s="73" t="s">
        <v>87</v>
      </c>
      <c r="K12" s="31">
        <v>72.2</v>
      </c>
      <c r="L12" s="31">
        <v>122.6</v>
      </c>
      <c r="M12" s="73" t="s">
        <v>88</v>
      </c>
    </row>
    <row r="13" spans="1:13" ht="12.75">
      <c r="A13" s="12" t="s">
        <v>21</v>
      </c>
      <c r="B13" s="31">
        <v>16.8</v>
      </c>
      <c r="C13" s="31">
        <v>26.4</v>
      </c>
      <c r="D13" s="73" t="s">
        <v>89</v>
      </c>
      <c r="E13" s="31">
        <v>15.7</v>
      </c>
      <c r="F13" s="13">
        <v>25.3</v>
      </c>
      <c r="G13" s="73" t="s">
        <v>90</v>
      </c>
      <c r="H13" s="31">
        <v>23.3</v>
      </c>
      <c r="I13" s="31">
        <v>29.7</v>
      </c>
      <c r="J13" s="73" t="s">
        <v>91</v>
      </c>
      <c r="K13" s="31">
        <v>26.3</v>
      </c>
      <c r="L13" s="31">
        <v>45.7</v>
      </c>
      <c r="M13" s="73" t="s">
        <v>92</v>
      </c>
    </row>
    <row r="14" spans="1:13" ht="12.75">
      <c r="A14" s="12" t="s">
        <v>22</v>
      </c>
      <c r="B14" s="31">
        <v>3.3</v>
      </c>
      <c r="C14" s="31">
        <v>4</v>
      </c>
      <c r="D14" s="73" t="s">
        <v>93</v>
      </c>
      <c r="E14" s="31">
        <v>3</v>
      </c>
      <c r="F14" s="13">
        <v>3.7</v>
      </c>
      <c r="G14" s="73" t="s">
        <v>94</v>
      </c>
      <c r="H14" s="31">
        <v>4.6</v>
      </c>
      <c r="I14" s="31">
        <v>5.4</v>
      </c>
      <c r="J14" s="73" t="s">
        <v>95</v>
      </c>
      <c r="K14" s="31">
        <v>6.1</v>
      </c>
      <c r="L14" s="31">
        <v>9.4</v>
      </c>
      <c r="M14" s="73" t="s">
        <v>96</v>
      </c>
    </row>
    <row r="15" spans="1:13" ht="12.75">
      <c r="A15" s="24" t="s">
        <v>23</v>
      </c>
      <c r="B15" s="33">
        <v>66.4</v>
      </c>
      <c r="C15" s="33">
        <v>67.9</v>
      </c>
      <c r="D15" s="74" t="s">
        <v>97</v>
      </c>
      <c r="E15" s="33">
        <v>63.8</v>
      </c>
      <c r="F15" s="66">
        <v>62.1</v>
      </c>
      <c r="G15" s="74" t="s">
        <v>98</v>
      </c>
      <c r="H15" s="33">
        <v>83.4</v>
      </c>
      <c r="I15" s="33">
        <v>96.6</v>
      </c>
      <c r="J15" s="74" t="s">
        <v>99</v>
      </c>
      <c r="K15" s="33">
        <v>66.2</v>
      </c>
      <c r="L15" s="33">
        <v>99.4</v>
      </c>
      <c r="M15" s="74" t="s">
        <v>100</v>
      </c>
    </row>
    <row r="17" spans="1:13" ht="26.25" customHeight="1">
      <c r="A17" s="166" t="s">
        <v>213</v>
      </c>
      <c r="B17" s="184"/>
      <c r="C17" s="184"/>
      <c r="D17" s="184"/>
      <c r="E17" s="184"/>
      <c r="F17" s="184"/>
      <c r="G17" s="184"/>
      <c r="H17" s="184"/>
      <c r="I17" s="184"/>
      <c r="J17" s="184"/>
      <c r="K17" s="184"/>
      <c r="L17" s="184"/>
      <c r="M17" s="184"/>
    </row>
    <row r="18" spans="8:12" ht="12.75">
      <c r="H18" s="26"/>
      <c r="I18" s="26"/>
      <c r="K18" s="26"/>
      <c r="L18" s="26"/>
    </row>
    <row r="19" spans="1:13" ht="19.5">
      <c r="A19" s="185" t="s">
        <v>134</v>
      </c>
      <c r="B19" s="186"/>
      <c r="C19" s="186"/>
      <c r="D19" s="186"/>
      <c r="E19" s="186"/>
      <c r="F19" s="186"/>
      <c r="G19" s="186"/>
      <c r="H19" s="186"/>
      <c r="I19" s="186"/>
      <c r="J19" s="186"/>
      <c r="K19" s="186"/>
      <c r="L19" s="186"/>
      <c r="M19" s="186"/>
    </row>
  </sheetData>
  <mergeCells count="10">
    <mergeCell ref="A17:M17"/>
    <mergeCell ref="A19:M19"/>
    <mergeCell ref="K6:M6"/>
    <mergeCell ref="A4:M4"/>
    <mergeCell ref="A3:M3"/>
    <mergeCell ref="A2:M2"/>
    <mergeCell ref="A6:A7"/>
    <mergeCell ref="B6:D6"/>
    <mergeCell ref="E6:G6"/>
    <mergeCell ref="H6:J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E34"/>
  <sheetViews>
    <sheetView workbookViewId="0" topLeftCell="A1">
      <selection activeCell="A2" sqref="A2:E5"/>
    </sheetView>
  </sheetViews>
  <sheetFormatPr defaultColWidth="8.796875" defaultRowHeight="19.5"/>
  <cols>
    <col min="1" max="16384" width="8.796875" style="1" customWidth="1"/>
  </cols>
  <sheetData>
    <row r="2" spans="1:5" ht="12.75">
      <c r="A2" s="159" t="s">
        <v>216</v>
      </c>
      <c r="B2" s="159"/>
      <c r="C2" s="159"/>
      <c r="D2" s="159"/>
      <c r="E2" s="159"/>
    </row>
    <row r="3" spans="1:5" ht="12.75">
      <c r="A3" s="159" t="s">
        <v>217</v>
      </c>
      <c r="B3" s="159"/>
      <c r="C3" s="159"/>
      <c r="D3" s="159"/>
      <c r="E3" s="159"/>
    </row>
    <row r="4" spans="1:5" ht="12.75">
      <c r="A4" s="159" t="s">
        <v>136</v>
      </c>
      <c r="B4" s="159"/>
      <c r="C4" s="159"/>
      <c r="D4" s="159"/>
      <c r="E4" s="159"/>
    </row>
    <row r="5" spans="1:5" ht="12.75">
      <c r="A5" s="159" t="s">
        <v>218</v>
      </c>
      <c r="B5" s="159"/>
      <c r="C5" s="159"/>
      <c r="D5" s="159"/>
      <c r="E5" s="159"/>
    </row>
    <row r="7" spans="1:5" ht="12.75">
      <c r="A7" s="176" t="s">
        <v>137</v>
      </c>
      <c r="B7" s="179"/>
      <c r="C7" s="164" t="s">
        <v>132</v>
      </c>
      <c r="D7" s="179" t="s">
        <v>139</v>
      </c>
      <c r="E7" s="177"/>
    </row>
    <row r="8" spans="1:5" ht="25.5">
      <c r="A8" s="80" t="s">
        <v>217</v>
      </c>
      <c r="B8" s="55" t="s">
        <v>219</v>
      </c>
      <c r="C8" s="188"/>
      <c r="D8" s="80" t="s">
        <v>217</v>
      </c>
      <c r="E8" s="75" t="s">
        <v>219</v>
      </c>
    </row>
    <row r="9" spans="1:5" ht="12.75">
      <c r="A9" s="81">
        <v>1090152</v>
      </c>
      <c r="B9" s="76">
        <v>25.6</v>
      </c>
      <c r="C9" s="4">
        <v>1960</v>
      </c>
      <c r="D9" s="81">
        <v>44711</v>
      </c>
      <c r="E9" s="77">
        <v>22.9</v>
      </c>
    </row>
    <row r="10" spans="1:5" ht="12.75">
      <c r="A10" s="81">
        <v>1157386</v>
      </c>
      <c r="B10" s="76">
        <v>30.8</v>
      </c>
      <c r="C10" s="4">
        <v>1965</v>
      </c>
      <c r="D10" s="81">
        <v>48660</v>
      </c>
      <c r="E10" s="77">
        <v>29.2</v>
      </c>
    </row>
    <row r="11" spans="1:5" ht="12.75">
      <c r="A11" s="81"/>
      <c r="B11" s="76"/>
      <c r="C11" s="11"/>
      <c r="D11" s="81"/>
      <c r="E11" s="77"/>
    </row>
    <row r="12" spans="1:5" ht="12.75">
      <c r="A12" s="81">
        <v>1430680</v>
      </c>
      <c r="B12" s="76">
        <v>38.3</v>
      </c>
      <c r="C12" s="4">
        <v>1970</v>
      </c>
      <c r="D12" s="81">
        <v>64222</v>
      </c>
      <c r="E12" s="77">
        <v>37.4</v>
      </c>
    </row>
    <row r="13" spans="1:5" ht="12.75">
      <c r="A13" s="81">
        <v>1375668</v>
      </c>
      <c r="B13" s="76">
        <v>38.7</v>
      </c>
      <c r="C13" s="4">
        <v>1971</v>
      </c>
      <c r="D13" s="81">
        <v>60413</v>
      </c>
      <c r="E13" s="77">
        <v>37.2</v>
      </c>
    </row>
    <row r="14" spans="1:5" ht="12.75">
      <c r="A14" s="81">
        <v>1289257</v>
      </c>
      <c r="B14" s="76">
        <v>39.6</v>
      </c>
      <c r="C14" s="4">
        <v>1972</v>
      </c>
      <c r="D14" s="81">
        <v>57477</v>
      </c>
      <c r="E14" s="77">
        <v>39.1</v>
      </c>
    </row>
    <row r="15" spans="1:5" ht="12.75">
      <c r="A15" s="81">
        <v>1243358</v>
      </c>
      <c r="B15" s="76">
        <v>39.6</v>
      </c>
      <c r="C15" s="4">
        <v>1973</v>
      </c>
      <c r="D15" s="81">
        <v>57411</v>
      </c>
      <c r="E15" s="77">
        <v>40.6</v>
      </c>
    </row>
    <row r="16" spans="1:5" ht="12.75">
      <c r="A16" s="81">
        <v>1314194</v>
      </c>
      <c r="B16" s="76">
        <v>41.6</v>
      </c>
      <c r="C16" s="4">
        <v>1974</v>
      </c>
      <c r="D16" s="81">
        <v>56233</v>
      </c>
      <c r="E16" s="77">
        <v>40.9</v>
      </c>
    </row>
    <row r="17" spans="1:5" ht="12.75">
      <c r="A17" s="81">
        <v>1319126</v>
      </c>
      <c r="B17" s="76">
        <v>42</v>
      </c>
      <c r="C17" s="4">
        <v>1975</v>
      </c>
      <c r="D17" s="81">
        <v>55348</v>
      </c>
      <c r="E17" s="77">
        <v>41.3</v>
      </c>
    </row>
    <row r="18" spans="1:5" ht="12.75">
      <c r="A18" s="81">
        <v>1324811</v>
      </c>
      <c r="B18" s="76">
        <v>41.8</v>
      </c>
      <c r="C18" s="4">
        <v>1976</v>
      </c>
      <c r="D18" s="81">
        <v>54003</v>
      </c>
      <c r="E18" s="77">
        <v>41.1</v>
      </c>
    </row>
    <row r="19" spans="1:5" ht="12.75">
      <c r="A19" s="81">
        <v>1387143</v>
      </c>
      <c r="B19" s="76">
        <v>41.7</v>
      </c>
      <c r="C19" s="4">
        <v>1977</v>
      </c>
      <c r="D19" s="81">
        <v>56622</v>
      </c>
      <c r="E19" s="77">
        <v>40.9</v>
      </c>
    </row>
    <row r="20" spans="1:5" ht="12.75">
      <c r="A20" s="81">
        <v>1401491</v>
      </c>
      <c r="B20" s="76">
        <v>42</v>
      </c>
      <c r="C20" s="4">
        <v>1978</v>
      </c>
      <c r="D20" s="81">
        <v>57767</v>
      </c>
      <c r="E20" s="77">
        <v>41.6</v>
      </c>
    </row>
    <row r="21" spans="1:5" ht="12.75">
      <c r="A21" s="81">
        <v>1479260</v>
      </c>
      <c r="B21" s="76">
        <v>42.3</v>
      </c>
      <c r="C21" s="4">
        <v>1979</v>
      </c>
      <c r="D21" s="81">
        <v>60424</v>
      </c>
      <c r="E21" s="77">
        <v>41.8</v>
      </c>
    </row>
    <row r="22" spans="1:5" ht="12.75">
      <c r="A22" s="81"/>
      <c r="B22" s="76"/>
      <c r="C22" s="4"/>
      <c r="D22" s="81"/>
      <c r="E22" s="77"/>
    </row>
    <row r="23" spans="1:5" ht="12.75">
      <c r="A23" s="81">
        <v>1545604</v>
      </c>
      <c r="B23" s="76">
        <v>42.8</v>
      </c>
      <c r="C23" s="4">
        <v>1980</v>
      </c>
      <c r="D23" s="81">
        <v>61516</v>
      </c>
      <c r="E23" s="77">
        <v>42.4</v>
      </c>
    </row>
    <row r="24" spans="1:5" ht="12.75">
      <c r="A24" s="81">
        <v>1553665</v>
      </c>
      <c r="B24" s="76">
        <v>42.8</v>
      </c>
      <c r="C24" s="4">
        <v>1981</v>
      </c>
      <c r="D24" s="81">
        <v>59105</v>
      </c>
      <c r="E24" s="77">
        <v>42</v>
      </c>
    </row>
    <row r="25" spans="1:5" ht="12.75">
      <c r="A25" s="81">
        <v>1555627</v>
      </c>
      <c r="B25" s="76">
        <v>42.3</v>
      </c>
      <c r="C25" s="4">
        <v>1982</v>
      </c>
      <c r="D25" s="81">
        <v>56879</v>
      </c>
      <c r="E25" s="77">
        <v>41.2</v>
      </c>
    </row>
    <row r="26" spans="1:5" ht="12.75">
      <c r="A26" s="81">
        <v>1530639</v>
      </c>
      <c r="B26" s="76">
        <v>42.1</v>
      </c>
      <c r="C26" s="4">
        <v>1983</v>
      </c>
      <c r="D26" s="81">
        <v>54271</v>
      </c>
      <c r="E26" s="77">
        <v>40.8</v>
      </c>
    </row>
    <row r="27" spans="1:5" ht="12.75">
      <c r="A27" s="81">
        <v>1529905</v>
      </c>
      <c r="B27" s="76">
        <v>41.7</v>
      </c>
      <c r="C27" s="4">
        <v>1984</v>
      </c>
      <c r="D27" s="81">
        <v>54907</v>
      </c>
      <c r="E27" s="77">
        <v>40.4</v>
      </c>
    </row>
    <row r="28" spans="1:5" ht="12.75">
      <c r="A28" s="81">
        <v>1554788</v>
      </c>
      <c r="B28" s="76">
        <v>41.3</v>
      </c>
      <c r="C28" s="4">
        <v>1985</v>
      </c>
      <c r="D28" s="81">
        <v>55373</v>
      </c>
      <c r="E28" s="77">
        <v>40.1</v>
      </c>
    </row>
    <row r="29" spans="1:5" ht="12.75">
      <c r="A29" s="81">
        <v>1553751</v>
      </c>
      <c r="B29" s="76">
        <v>41.4</v>
      </c>
      <c r="C29" s="4">
        <v>1986</v>
      </c>
      <c r="D29" s="81">
        <v>55615</v>
      </c>
      <c r="E29" s="77">
        <v>40.4</v>
      </c>
    </row>
    <row r="30" spans="1:5" ht="12.75">
      <c r="A30" s="81">
        <v>1567678</v>
      </c>
      <c r="B30" s="76">
        <v>41.2</v>
      </c>
      <c r="C30" s="4">
        <v>1987</v>
      </c>
      <c r="D30" s="81">
        <v>56971</v>
      </c>
      <c r="E30" s="77">
        <v>40.6</v>
      </c>
    </row>
    <row r="31" spans="1:5" ht="12.75">
      <c r="A31" s="81">
        <v>1595587</v>
      </c>
      <c r="B31" s="76">
        <v>40.8</v>
      </c>
      <c r="C31" s="4">
        <v>1988</v>
      </c>
      <c r="D31" s="81">
        <v>56561</v>
      </c>
      <c r="E31" s="77">
        <v>40.5</v>
      </c>
    </row>
    <row r="32" spans="1:5" ht="12.75">
      <c r="A32" s="82" t="s">
        <v>140</v>
      </c>
      <c r="B32" s="78" t="s">
        <v>140</v>
      </c>
      <c r="C32" s="5">
        <v>1989</v>
      </c>
      <c r="D32" s="83">
        <v>59157</v>
      </c>
      <c r="E32" s="79">
        <v>39.9</v>
      </c>
    </row>
    <row r="34" ht="12.75">
      <c r="A34" s="1" t="s">
        <v>134</v>
      </c>
    </row>
  </sheetData>
  <mergeCells count="7">
    <mergeCell ref="A4:E4"/>
    <mergeCell ref="A3:E3"/>
    <mergeCell ref="A2:E2"/>
    <mergeCell ref="C7:C8"/>
    <mergeCell ref="D7:E7"/>
    <mergeCell ref="A7:B7"/>
    <mergeCell ref="A5:E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I16"/>
  <sheetViews>
    <sheetView workbookViewId="0" topLeftCell="A1">
      <selection activeCell="A2" sqref="A2:I2"/>
    </sheetView>
  </sheetViews>
  <sheetFormatPr defaultColWidth="8.796875" defaultRowHeight="19.5"/>
  <cols>
    <col min="1" max="1" width="11.59765625" style="1" customWidth="1"/>
    <col min="2" max="16384" width="8.796875" style="1" customWidth="1"/>
  </cols>
  <sheetData>
    <row r="2" spans="1:9" ht="12.75">
      <c r="A2" s="159" t="s">
        <v>220</v>
      </c>
      <c r="B2" s="159"/>
      <c r="C2" s="159"/>
      <c r="D2" s="159"/>
      <c r="E2" s="159"/>
      <c r="F2" s="159"/>
      <c r="G2" s="159"/>
      <c r="H2" s="159"/>
      <c r="I2" s="159"/>
    </row>
    <row r="3" spans="1:9" ht="12.75">
      <c r="A3" s="159" t="s">
        <v>221</v>
      </c>
      <c r="B3" s="159"/>
      <c r="C3" s="159"/>
      <c r="D3" s="159"/>
      <c r="E3" s="159"/>
      <c r="F3" s="159"/>
      <c r="G3" s="159"/>
      <c r="H3" s="159"/>
      <c r="I3" s="159"/>
    </row>
    <row r="4" spans="1:9" ht="12.75">
      <c r="A4" s="159" t="s">
        <v>222</v>
      </c>
      <c r="B4" s="159"/>
      <c r="C4" s="159"/>
      <c r="D4" s="159"/>
      <c r="E4" s="159"/>
      <c r="F4" s="159"/>
      <c r="G4" s="159"/>
      <c r="H4" s="159"/>
      <c r="I4" s="159"/>
    </row>
    <row r="6" spans="1:9" ht="12.75">
      <c r="A6" s="150" t="s">
        <v>223</v>
      </c>
      <c r="B6" s="189" t="s">
        <v>37</v>
      </c>
      <c r="C6" s="189"/>
      <c r="D6" s="189"/>
      <c r="E6" s="189"/>
      <c r="F6" s="189"/>
      <c r="G6" s="189"/>
      <c r="H6" s="189"/>
      <c r="I6" s="190"/>
    </row>
    <row r="7" spans="1:9" ht="38.25">
      <c r="A7" s="191"/>
      <c r="B7" s="85" t="s">
        <v>224</v>
      </c>
      <c r="C7" s="86" t="s">
        <v>192</v>
      </c>
      <c r="D7" s="86" t="s">
        <v>193</v>
      </c>
      <c r="E7" s="86" t="s">
        <v>194</v>
      </c>
      <c r="F7" s="86" t="s">
        <v>225</v>
      </c>
      <c r="G7" s="85" t="s">
        <v>41</v>
      </c>
      <c r="H7" s="85" t="s">
        <v>23</v>
      </c>
      <c r="I7" s="85" t="s">
        <v>161</v>
      </c>
    </row>
    <row r="8" spans="1:9" ht="12.75">
      <c r="A8" s="4" t="s">
        <v>226</v>
      </c>
      <c r="B8" s="34">
        <v>17318</v>
      </c>
      <c r="C8" s="34">
        <v>24713</v>
      </c>
      <c r="D8" s="34">
        <v>14305</v>
      </c>
      <c r="E8" s="34">
        <v>4026</v>
      </c>
      <c r="F8" s="34">
        <v>53</v>
      </c>
      <c r="G8" s="34">
        <v>9</v>
      </c>
      <c r="H8" s="34">
        <v>60424</v>
      </c>
      <c r="I8" s="87">
        <v>22</v>
      </c>
    </row>
    <row r="9" spans="1:9" ht="12.75">
      <c r="A9" s="4" t="s">
        <v>227</v>
      </c>
      <c r="B9" s="34">
        <v>3656</v>
      </c>
      <c r="C9" s="34">
        <v>18345</v>
      </c>
      <c r="D9" s="34">
        <v>17234</v>
      </c>
      <c r="E9" s="34">
        <v>7286</v>
      </c>
      <c r="F9" s="34">
        <v>73</v>
      </c>
      <c r="G9" s="34">
        <v>1</v>
      </c>
      <c r="H9" s="34">
        <v>46595</v>
      </c>
      <c r="I9" s="87">
        <v>25</v>
      </c>
    </row>
    <row r="10" spans="1:9" ht="12.75">
      <c r="A10" s="4" t="s">
        <v>228</v>
      </c>
      <c r="B10" s="34">
        <v>479</v>
      </c>
      <c r="C10" s="34">
        <v>6099</v>
      </c>
      <c r="D10" s="34">
        <v>9477</v>
      </c>
      <c r="E10" s="34">
        <v>6520</v>
      </c>
      <c r="F10" s="34">
        <v>91</v>
      </c>
      <c r="G10" s="34">
        <v>4</v>
      </c>
      <c r="H10" s="34">
        <v>22670</v>
      </c>
      <c r="I10" s="87">
        <v>27</v>
      </c>
    </row>
    <row r="11" spans="1:9" ht="12.75">
      <c r="A11" s="4" t="s">
        <v>229</v>
      </c>
      <c r="B11" s="34">
        <v>47</v>
      </c>
      <c r="C11" s="34">
        <v>1376</v>
      </c>
      <c r="D11" s="34">
        <v>3121</v>
      </c>
      <c r="E11" s="34">
        <v>3445</v>
      </c>
      <c r="F11" s="34">
        <v>130</v>
      </c>
      <c r="G11" s="51" t="s">
        <v>178</v>
      </c>
      <c r="H11" s="34">
        <v>8119</v>
      </c>
      <c r="I11" s="87">
        <v>29</v>
      </c>
    </row>
    <row r="12" spans="1:9" ht="12.75">
      <c r="A12" s="4" t="s">
        <v>230</v>
      </c>
      <c r="B12" s="34">
        <v>14</v>
      </c>
      <c r="C12" s="34">
        <v>391</v>
      </c>
      <c r="D12" s="34">
        <v>1414</v>
      </c>
      <c r="E12" s="34">
        <v>3080</v>
      </c>
      <c r="F12" s="34">
        <v>396</v>
      </c>
      <c r="G12" s="34">
        <v>1</v>
      </c>
      <c r="H12" s="34">
        <v>5296</v>
      </c>
      <c r="I12" s="87">
        <v>32</v>
      </c>
    </row>
    <row r="13" spans="1:9" ht="12.75">
      <c r="A13" s="4" t="s">
        <v>231</v>
      </c>
      <c r="B13" s="34">
        <v>80</v>
      </c>
      <c r="C13" s="34">
        <v>395</v>
      </c>
      <c r="D13" s="34">
        <v>533</v>
      </c>
      <c r="E13" s="34">
        <v>325</v>
      </c>
      <c r="F13" s="34">
        <v>13</v>
      </c>
      <c r="G13" s="34">
        <v>2</v>
      </c>
      <c r="H13" s="34">
        <v>1348</v>
      </c>
      <c r="I13" s="87">
        <v>26</v>
      </c>
    </row>
    <row r="14" spans="1:9" ht="12.75">
      <c r="A14" s="6" t="s">
        <v>232</v>
      </c>
      <c r="B14" s="52">
        <v>21594</v>
      </c>
      <c r="C14" s="52">
        <v>51319</v>
      </c>
      <c r="D14" s="52">
        <v>46084</v>
      </c>
      <c r="E14" s="52">
        <v>24682</v>
      </c>
      <c r="F14" s="52">
        <v>756</v>
      </c>
      <c r="G14" s="52">
        <v>17</v>
      </c>
      <c r="H14" s="52">
        <v>144452</v>
      </c>
      <c r="I14" s="88">
        <v>24</v>
      </c>
    </row>
    <row r="16" ht="12.75">
      <c r="A16" s="1" t="s">
        <v>156</v>
      </c>
    </row>
  </sheetData>
  <mergeCells count="5">
    <mergeCell ref="A2:I2"/>
    <mergeCell ref="B6:I6"/>
    <mergeCell ref="A6:A7"/>
    <mergeCell ref="A4:I4"/>
    <mergeCell ref="A3:I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796875" defaultRowHeight="19.5"/>
  <cols>
    <col min="1" max="1" width="11.59765625" style="1" customWidth="1"/>
    <col min="2" max="16384" width="8.796875" style="1" customWidth="1"/>
  </cols>
  <sheetData>
    <row r="2" spans="1:9" ht="12.75">
      <c r="A2" s="159" t="s">
        <v>233</v>
      </c>
      <c r="B2" s="159"/>
      <c r="C2" s="159"/>
      <c r="D2" s="159"/>
      <c r="E2" s="159"/>
      <c r="F2" s="159"/>
      <c r="G2" s="159"/>
      <c r="H2" s="159"/>
      <c r="I2" s="159"/>
    </row>
    <row r="3" spans="1:9" ht="12.75">
      <c r="A3" s="159" t="s">
        <v>221</v>
      </c>
      <c r="B3" s="159"/>
      <c r="C3" s="159"/>
      <c r="D3" s="159"/>
      <c r="E3" s="159"/>
      <c r="F3" s="159"/>
      <c r="G3" s="159"/>
      <c r="H3" s="159"/>
      <c r="I3" s="159"/>
    </row>
    <row r="4" spans="1:9" ht="12.75">
      <c r="A4" s="159" t="s">
        <v>166</v>
      </c>
      <c r="B4" s="159"/>
      <c r="C4" s="159"/>
      <c r="D4" s="159"/>
      <c r="E4" s="159"/>
      <c r="F4" s="159"/>
      <c r="G4" s="159"/>
      <c r="H4" s="159"/>
      <c r="I4" s="159"/>
    </row>
    <row r="6" spans="1:9" ht="12.75">
      <c r="A6" s="150" t="s">
        <v>223</v>
      </c>
      <c r="B6" s="189" t="s">
        <v>37</v>
      </c>
      <c r="C6" s="189"/>
      <c r="D6" s="189"/>
      <c r="E6" s="189"/>
      <c r="F6" s="189"/>
      <c r="G6" s="189"/>
      <c r="H6" s="189"/>
      <c r="I6" s="190"/>
    </row>
    <row r="7" spans="1:9" ht="38.25">
      <c r="A7" s="191"/>
      <c r="B7" s="85" t="s">
        <v>224</v>
      </c>
      <c r="C7" s="86" t="s">
        <v>192</v>
      </c>
      <c r="D7" s="86" t="s">
        <v>193</v>
      </c>
      <c r="E7" s="86" t="s">
        <v>194</v>
      </c>
      <c r="F7" s="86" t="s">
        <v>225</v>
      </c>
      <c r="G7" s="85" t="s">
        <v>41</v>
      </c>
      <c r="H7" s="85" t="s">
        <v>23</v>
      </c>
      <c r="I7" s="85" t="s">
        <v>161</v>
      </c>
    </row>
    <row r="8" spans="1:9" ht="12.75">
      <c r="A8" s="4" t="s">
        <v>226</v>
      </c>
      <c r="B8" s="34">
        <v>15005</v>
      </c>
      <c r="C8" s="34">
        <v>18341</v>
      </c>
      <c r="D8" s="34">
        <v>16676</v>
      </c>
      <c r="E8" s="34">
        <v>8884</v>
      </c>
      <c r="F8" s="34">
        <v>197</v>
      </c>
      <c r="G8" s="34">
        <v>54</v>
      </c>
      <c r="H8" s="34">
        <v>59157</v>
      </c>
      <c r="I8" s="87">
        <v>23</v>
      </c>
    </row>
    <row r="9" spans="1:9" ht="12.75">
      <c r="A9" s="4" t="s">
        <v>227</v>
      </c>
      <c r="B9" s="34">
        <v>3652</v>
      </c>
      <c r="C9" s="34">
        <v>13303</v>
      </c>
      <c r="D9" s="34">
        <v>17233</v>
      </c>
      <c r="E9" s="34">
        <v>13466</v>
      </c>
      <c r="F9" s="34">
        <v>268</v>
      </c>
      <c r="G9" s="34">
        <v>28</v>
      </c>
      <c r="H9" s="34">
        <v>47950</v>
      </c>
      <c r="I9" s="87">
        <v>27</v>
      </c>
    </row>
    <row r="10" spans="1:9" ht="12.75">
      <c r="A10" s="4" t="s">
        <v>228</v>
      </c>
      <c r="B10" s="34">
        <v>662</v>
      </c>
      <c r="C10" s="34">
        <v>5417</v>
      </c>
      <c r="D10" s="34">
        <v>8873</v>
      </c>
      <c r="E10" s="34">
        <v>9655</v>
      </c>
      <c r="F10" s="34">
        <v>260</v>
      </c>
      <c r="G10" s="34">
        <v>13</v>
      </c>
      <c r="H10" s="34">
        <v>24880</v>
      </c>
      <c r="I10" s="87">
        <v>28</v>
      </c>
    </row>
    <row r="11" spans="1:9" ht="12.75">
      <c r="A11" s="4" t="s">
        <v>229</v>
      </c>
      <c r="B11" s="34">
        <v>93</v>
      </c>
      <c r="C11" s="34">
        <v>1476</v>
      </c>
      <c r="D11" s="34">
        <v>3198</v>
      </c>
      <c r="E11" s="34">
        <v>4345</v>
      </c>
      <c r="F11" s="34">
        <v>194</v>
      </c>
      <c r="G11" s="34">
        <v>5</v>
      </c>
      <c r="H11" s="34">
        <v>9311</v>
      </c>
      <c r="I11" s="87">
        <v>29</v>
      </c>
    </row>
    <row r="12" spans="1:9" ht="12.75">
      <c r="A12" s="4" t="s">
        <v>230</v>
      </c>
      <c r="B12" s="34">
        <v>18</v>
      </c>
      <c r="C12" s="34">
        <v>474</v>
      </c>
      <c r="D12" s="34">
        <v>1396</v>
      </c>
      <c r="E12" s="34">
        <v>3159</v>
      </c>
      <c r="F12" s="34">
        <v>321</v>
      </c>
      <c r="G12" s="34">
        <v>6</v>
      </c>
      <c r="H12" s="34">
        <v>5374</v>
      </c>
      <c r="I12" s="87">
        <v>32</v>
      </c>
    </row>
    <row r="13" spans="1:9" ht="12.75">
      <c r="A13" s="4" t="s">
        <v>231</v>
      </c>
      <c r="B13" s="34">
        <v>115</v>
      </c>
      <c r="C13" s="34">
        <v>341</v>
      </c>
      <c r="D13" s="34">
        <v>477</v>
      </c>
      <c r="E13" s="34">
        <v>524</v>
      </c>
      <c r="F13" s="34">
        <v>25</v>
      </c>
      <c r="G13" s="34">
        <v>10</v>
      </c>
      <c r="H13" s="34">
        <v>1492</v>
      </c>
      <c r="I13" s="87">
        <v>28</v>
      </c>
    </row>
    <row r="14" spans="1:9" ht="12.75">
      <c r="A14" s="6" t="s">
        <v>232</v>
      </c>
      <c r="B14" s="52">
        <v>19545</v>
      </c>
      <c r="C14" s="52">
        <v>39352</v>
      </c>
      <c r="D14" s="52">
        <v>47853</v>
      </c>
      <c r="E14" s="52">
        <v>40033</v>
      </c>
      <c r="F14" s="52">
        <v>1265</v>
      </c>
      <c r="G14" s="52">
        <v>116</v>
      </c>
      <c r="H14" s="52">
        <v>148164</v>
      </c>
      <c r="I14" s="88">
        <v>26</v>
      </c>
    </row>
    <row r="16" ht="12.75">
      <c r="A16" s="1" t="s">
        <v>156</v>
      </c>
    </row>
  </sheetData>
  <mergeCells count="5">
    <mergeCell ref="A2:I2"/>
    <mergeCell ref="B6:I6"/>
    <mergeCell ref="A6:A7"/>
    <mergeCell ref="A4:I4"/>
    <mergeCell ref="A3:I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22"/>
  <sheetViews>
    <sheetView workbookViewId="0" topLeftCell="A1">
      <selection activeCell="A2" sqref="A2:E6"/>
    </sheetView>
  </sheetViews>
  <sheetFormatPr defaultColWidth="8.796875" defaultRowHeight="19.5"/>
  <cols>
    <col min="1" max="16384" width="8.796875" style="1" customWidth="1"/>
  </cols>
  <sheetData>
    <row r="2" spans="1:5" ht="12.75">
      <c r="A2" s="159" t="s">
        <v>234</v>
      </c>
      <c r="B2" s="159"/>
      <c r="C2" s="159"/>
      <c r="D2" s="159"/>
      <c r="E2" s="159"/>
    </row>
    <row r="3" spans="1:5" ht="12.75">
      <c r="A3" s="159" t="s">
        <v>235</v>
      </c>
      <c r="B3" s="159"/>
      <c r="C3" s="159"/>
      <c r="D3" s="159"/>
      <c r="E3" s="159"/>
    </row>
    <row r="4" spans="1:5" ht="12.75">
      <c r="A4" s="159" t="s">
        <v>236</v>
      </c>
      <c r="B4" s="159"/>
      <c r="C4" s="159"/>
      <c r="D4" s="159"/>
      <c r="E4" s="159"/>
    </row>
    <row r="5" spans="1:5" ht="12.75">
      <c r="A5" s="159" t="s">
        <v>237</v>
      </c>
      <c r="B5" s="159"/>
      <c r="C5" s="159"/>
      <c r="D5" s="159"/>
      <c r="E5" s="159"/>
    </row>
    <row r="6" spans="1:5" ht="12.75">
      <c r="A6" s="159" t="s">
        <v>188</v>
      </c>
      <c r="B6" s="159"/>
      <c r="C6" s="159"/>
      <c r="D6" s="159"/>
      <c r="E6" s="159"/>
    </row>
    <row r="8" spans="1:5" ht="12.75">
      <c r="A8" s="150" t="s">
        <v>238</v>
      </c>
      <c r="B8" s="176">
        <v>1979</v>
      </c>
      <c r="C8" s="177"/>
      <c r="D8" s="179">
        <v>1989</v>
      </c>
      <c r="E8" s="177"/>
    </row>
    <row r="9" spans="1:5" ht="12.75">
      <c r="A9" s="191"/>
      <c r="B9" s="6" t="s">
        <v>14</v>
      </c>
      <c r="C9" s="41" t="s">
        <v>15</v>
      </c>
      <c r="D9" s="6" t="s">
        <v>14</v>
      </c>
      <c r="E9" s="41" t="s">
        <v>15</v>
      </c>
    </row>
    <row r="10" spans="1:5" ht="12.75">
      <c r="A10" s="6" t="s">
        <v>29</v>
      </c>
      <c r="B10" s="52">
        <v>85971</v>
      </c>
      <c r="C10" s="89">
        <v>100</v>
      </c>
      <c r="D10" s="52">
        <v>86894</v>
      </c>
      <c r="E10" s="89">
        <v>100</v>
      </c>
    </row>
    <row r="11" spans="1:5" ht="12.75">
      <c r="A11" s="11"/>
      <c r="B11" s="34"/>
      <c r="C11" s="90"/>
      <c r="D11" s="34"/>
      <c r="E11" s="90"/>
    </row>
    <row r="12" spans="1:5" ht="12.75">
      <c r="A12" s="47" t="s">
        <v>239</v>
      </c>
      <c r="B12" s="34">
        <v>3025</v>
      </c>
      <c r="C12" s="90">
        <v>3.5</v>
      </c>
      <c r="D12" s="34">
        <v>3641</v>
      </c>
      <c r="E12" s="90">
        <v>4.2</v>
      </c>
    </row>
    <row r="13" spans="1:5" ht="12.75">
      <c r="A13" s="47" t="s">
        <v>240</v>
      </c>
      <c r="B13" s="34">
        <v>26669</v>
      </c>
      <c r="C13" s="90">
        <v>31</v>
      </c>
      <c r="D13" s="34">
        <v>27797</v>
      </c>
      <c r="E13" s="90">
        <v>32</v>
      </c>
    </row>
    <row r="14" spans="1:5" ht="12.75">
      <c r="A14" s="47" t="s">
        <v>241</v>
      </c>
      <c r="B14" s="34">
        <v>20900</v>
      </c>
      <c r="C14" s="90">
        <v>24.3</v>
      </c>
      <c r="D14" s="34">
        <v>20564</v>
      </c>
      <c r="E14" s="90">
        <v>23.7</v>
      </c>
    </row>
    <row r="15" spans="1:5" ht="12.75">
      <c r="A15" s="47" t="s">
        <v>242</v>
      </c>
      <c r="B15" s="34">
        <v>19958</v>
      </c>
      <c r="C15" s="90">
        <v>23.2</v>
      </c>
      <c r="D15" s="34">
        <v>19304</v>
      </c>
      <c r="E15" s="90">
        <v>22.2</v>
      </c>
    </row>
    <row r="16" spans="1:5" ht="12.75">
      <c r="A16" s="47" t="s">
        <v>243</v>
      </c>
      <c r="B16" s="34">
        <v>15419</v>
      </c>
      <c r="C16" s="90">
        <v>17.9</v>
      </c>
      <c r="D16" s="34">
        <v>15588</v>
      </c>
      <c r="E16" s="90">
        <v>17.9</v>
      </c>
    </row>
    <row r="17" spans="1:5" ht="12.75">
      <c r="A17" s="25"/>
      <c r="B17" s="25"/>
      <c r="C17" s="28"/>
      <c r="D17" s="25"/>
      <c r="E17" s="28"/>
    </row>
    <row r="18" spans="1:5" ht="25.5">
      <c r="A18" s="84" t="s">
        <v>244</v>
      </c>
      <c r="B18" s="192" t="s">
        <v>251</v>
      </c>
      <c r="C18" s="193"/>
      <c r="D18" s="194" t="s">
        <v>252</v>
      </c>
      <c r="E18" s="193"/>
    </row>
    <row r="20" spans="1:5" ht="64.5" customHeight="1">
      <c r="A20" s="166" t="s">
        <v>250</v>
      </c>
      <c r="B20" s="166"/>
      <c r="C20" s="166"/>
      <c r="D20" s="166"/>
      <c r="E20" s="166"/>
    </row>
    <row r="22" spans="1:5" ht="12.75">
      <c r="A22" s="185" t="s">
        <v>134</v>
      </c>
      <c r="B22" s="185"/>
      <c r="C22" s="185"/>
      <c r="D22" s="185"/>
      <c r="E22" s="185"/>
    </row>
  </sheetData>
  <mergeCells count="12">
    <mergeCell ref="A5:E5"/>
    <mergeCell ref="A4:E4"/>
    <mergeCell ref="A3:E3"/>
    <mergeCell ref="A2:E2"/>
    <mergeCell ref="B8:C8"/>
    <mergeCell ref="D8:E8"/>
    <mergeCell ref="A8:A9"/>
    <mergeCell ref="A6:E6"/>
    <mergeCell ref="A20:E20"/>
    <mergeCell ref="A22:E22"/>
    <mergeCell ref="B18:C18"/>
    <mergeCell ref="D18:E1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27"/>
  <sheetViews>
    <sheetView workbookViewId="0" topLeftCell="A1">
      <selection activeCell="A1" sqref="A1"/>
    </sheetView>
  </sheetViews>
  <sheetFormatPr defaultColWidth="8.796875" defaultRowHeight="19.5"/>
  <cols>
    <col min="1" max="1" width="27.5" style="1" customWidth="1"/>
    <col min="2" max="16384" width="8.796875" style="1" customWidth="1"/>
  </cols>
  <sheetData>
    <row r="2" spans="1:2" ht="12.75">
      <c r="A2" s="158" t="s">
        <v>588</v>
      </c>
      <c r="B2" s="158"/>
    </row>
    <row r="4" spans="1:2" ht="19.5" customHeight="1">
      <c r="A4" s="48" t="s">
        <v>567</v>
      </c>
      <c r="B4" s="52">
        <v>149045</v>
      </c>
    </row>
    <row r="5" spans="1:2" ht="19.5" customHeight="1">
      <c r="A5" s="48" t="s">
        <v>568</v>
      </c>
      <c r="B5" s="52">
        <v>148164</v>
      </c>
    </row>
    <row r="6" spans="1:2" ht="19.5" customHeight="1">
      <c r="A6" s="48" t="s">
        <v>569</v>
      </c>
      <c r="B6" s="52">
        <v>406</v>
      </c>
    </row>
    <row r="7" spans="1:2" ht="19.5" customHeight="1">
      <c r="A7" s="48" t="s">
        <v>570</v>
      </c>
      <c r="B7" s="52">
        <v>881</v>
      </c>
    </row>
    <row r="8" spans="1:2" ht="19.5" customHeight="1">
      <c r="A8" s="48" t="s">
        <v>571</v>
      </c>
      <c r="B8" s="52">
        <v>2</v>
      </c>
    </row>
    <row r="9" spans="1:2" ht="19.5" customHeight="1">
      <c r="A9" s="48" t="s">
        <v>153</v>
      </c>
      <c r="B9" s="105">
        <v>16</v>
      </c>
    </row>
    <row r="10" spans="1:2" ht="19.5" customHeight="1">
      <c r="A10" s="48" t="s">
        <v>154</v>
      </c>
      <c r="B10" s="105">
        <v>67.9</v>
      </c>
    </row>
    <row r="11" spans="1:2" ht="19.5" customHeight="1">
      <c r="A11" s="48" t="s">
        <v>572</v>
      </c>
      <c r="B11" s="105">
        <v>5.9</v>
      </c>
    </row>
    <row r="12" spans="1:2" ht="19.5" customHeight="1">
      <c r="A12" s="48" t="s">
        <v>573</v>
      </c>
      <c r="B12" s="105">
        <v>39.9</v>
      </c>
    </row>
    <row r="13" spans="1:2" ht="19.5" customHeight="1">
      <c r="A13" s="48" t="s">
        <v>574</v>
      </c>
      <c r="B13" s="52">
        <v>3380</v>
      </c>
    </row>
    <row r="14" spans="1:2" ht="19.5" customHeight="1">
      <c r="A14" s="48" t="s">
        <v>575</v>
      </c>
      <c r="B14" s="52">
        <v>567</v>
      </c>
    </row>
    <row r="15" spans="1:2" ht="19.5" customHeight="1">
      <c r="A15" s="48" t="s">
        <v>576</v>
      </c>
      <c r="B15" s="52">
        <v>11323</v>
      </c>
    </row>
    <row r="16" spans="1:2" ht="19.5" customHeight="1">
      <c r="A16" s="48" t="s">
        <v>577</v>
      </c>
      <c r="B16" s="105">
        <v>76.4</v>
      </c>
    </row>
    <row r="17" spans="1:2" ht="19.5" customHeight="1">
      <c r="A17" s="48" t="s">
        <v>578</v>
      </c>
      <c r="B17" s="52">
        <v>26</v>
      </c>
    </row>
    <row r="18" spans="1:2" ht="19.5" customHeight="1">
      <c r="A18" s="48" t="s">
        <v>579</v>
      </c>
      <c r="B18" s="52">
        <v>26</v>
      </c>
    </row>
    <row r="19" spans="1:2" ht="19.5" customHeight="1">
      <c r="A19" s="48" t="s">
        <v>580</v>
      </c>
      <c r="B19" s="52">
        <v>3161</v>
      </c>
    </row>
    <row r="20" spans="1:2" ht="19.5" customHeight="1">
      <c r="A20" s="48" t="s">
        <v>581</v>
      </c>
      <c r="B20" s="105">
        <v>213.3</v>
      </c>
    </row>
    <row r="21" spans="1:2" ht="19.5" customHeight="1">
      <c r="A21" s="48" t="s">
        <v>319</v>
      </c>
      <c r="B21" s="52">
        <v>2549</v>
      </c>
    </row>
    <row r="22" spans="1:2" ht="19.5" customHeight="1">
      <c r="A22" s="48" t="s">
        <v>582</v>
      </c>
      <c r="B22" s="105">
        <v>17.2</v>
      </c>
    </row>
    <row r="23" spans="1:2" ht="19.5" customHeight="1">
      <c r="A23" s="48" t="s">
        <v>583</v>
      </c>
      <c r="B23" s="52">
        <v>802</v>
      </c>
    </row>
    <row r="24" spans="1:2" ht="19.5" customHeight="1">
      <c r="A24" s="48" t="s">
        <v>584</v>
      </c>
      <c r="B24" s="52">
        <v>1851</v>
      </c>
    </row>
    <row r="25" spans="1:2" ht="19.5" customHeight="1">
      <c r="A25" s="48" t="s">
        <v>585</v>
      </c>
      <c r="B25" s="52">
        <v>41</v>
      </c>
    </row>
    <row r="26" spans="1:2" ht="19.5" customHeight="1">
      <c r="A26" s="48" t="s">
        <v>586</v>
      </c>
      <c r="B26" s="52">
        <v>7</v>
      </c>
    </row>
    <row r="27" spans="1:2" ht="19.5" customHeight="1">
      <c r="A27" s="48" t="s">
        <v>587</v>
      </c>
      <c r="B27" s="105">
        <v>105.6</v>
      </c>
    </row>
  </sheetData>
  <mergeCells count="1">
    <mergeCell ref="A2:B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2:G22"/>
  <sheetViews>
    <sheetView workbookViewId="0" topLeftCell="A1">
      <selection activeCell="A3" sqref="A3:G3"/>
    </sheetView>
  </sheetViews>
  <sheetFormatPr defaultColWidth="8.796875" defaultRowHeight="19.5"/>
  <cols>
    <col min="1" max="16384" width="8.796875" style="1" customWidth="1"/>
  </cols>
  <sheetData>
    <row r="2" spans="1:7" ht="12.75">
      <c r="A2" s="159" t="s">
        <v>592</v>
      </c>
      <c r="B2" s="159"/>
      <c r="C2" s="159"/>
      <c r="D2" s="159"/>
      <c r="E2" s="159"/>
      <c r="F2" s="159"/>
      <c r="G2" s="159"/>
    </row>
    <row r="3" spans="1:7" ht="12.75">
      <c r="A3" s="159" t="s">
        <v>248</v>
      </c>
      <c r="B3" s="159"/>
      <c r="C3" s="159"/>
      <c r="D3" s="159"/>
      <c r="E3" s="159"/>
      <c r="F3" s="159"/>
      <c r="G3" s="159"/>
    </row>
    <row r="4" spans="1:7" ht="12.75">
      <c r="A4" s="159" t="s">
        <v>249</v>
      </c>
      <c r="B4" s="159"/>
      <c r="C4" s="159"/>
      <c r="D4" s="159"/>
      <c r="E4" s="159"/>
      <c r="F4" s="159"/>
      <c r="G4" s="159"/>
    </row>
    <row r="5" spans="1:7" ht="12.75">
      <c r="A5" s="159" t="s">
        <v>245</v>
      </c>
      <c r="B5" s="159"/>
      <c r="C5" s="159"/>
      <c r="D5" s="159"/>
      <c r="E5" s="159"/>
      <c r="F5" s="159"/>
      <c r="G5" s="159"/>
    </row>
    <row r="6" spans="1:7" ht="12.75">
      <c r="A6" s="159" t="s">
        <v>166</v>
      </c>
      <c r="B6" s="159"/>
      <c r="C6" s="159"/>
      <c r="D6" s="159"/>
      <c r="E6" s="159"/>
      <c r="F6" s="159"/>
      <c r="G6" s="159"/>
    </row>
    <row r="8" spans="1:7" ht="12.75">
      <c r="A8" s="150" t="s">
        <v>238</v>
      </c>
      <c r="B8" s="176" t="s">
        <v>29</v>
      </c>
      <c r="C8" s="177"/>
      <c r="D8" s="179" t="s">
        <v>246</v>
      </c>
      <c r="E8" s="177"/>
      <c r="F8" s="179" t="s">
        <v>247</v>
      </c>
      <c r="G8" s="177"/>
    </row>
    <row r="9" spans="1:7" ht="12.75">
      <c r="A9" s="191"/>
      <c r="B9" s="6" t="s">
        <v>14</v>
      </c>
      <c r="C9" s="41" t="s">
        <v>15</v>
      </c>
      <c r="D9" s="6" t="s">
        <v>14</v>
      </c>
      <c r="E9" s="41" t="s">
        <v>15</v>
      </c>
      <c r="F9" s="6" t="s">
        <v>14</v>
      </c>
      <c r="G9" s="41" t="s">
        <v>15</v>
      </c>
    </row>
    <row r="10" spans="1:7" ht="12.75">
      <c r="A10" s="6" t="s">
        <v>29</v>
      </c>
      <c r="B10" s="52">
        <v>86894</v>
      </c>
      <c r="C10" s="89">
        <v>100</v>
      </c>
      <c r="D10" s="52">
        <v>22849</v>
      </c>
      <c r="E10" s="89">
        <v>100</v>
      </c>
      <c r="F10" s="52">
        <v>64045</v>
      </c>
      <c r="G10" s="89">
        <v>100</v>
      </c>
    </row>
    <row r="11" spans="1:7" ht="12.75">
      <c r="A11" s="11"/>
      <c r="B11" s="34"/>
      <c r="C11" s="90"/>
      <c r="D11" s="34"/>
      <c r="E11" s="90"/>
      <c r="F11" s="34"/>
      <c r="G11" s="90"/>
    </row>
    <row r="12" spans="1:7" ht="12.75">
      <c r="A12" s="47" t="s">
        <v>239</v>
      </c>
      <c r="B12" s="34">
        <v>3641</v>
      </c>
      <c r="C12" s="90">
        <v>4.2</v>
      </c>
      <c r="D12" s="34">
        <v>2500</v>
      </c>
      <c r="E12" s="90">
        <v>10.9</v>
      </c>
      <c r="F12" s="34">
        <v>1141</v>
      </c>
      <c r="G12" s="90">
        <v>1.8</v>
      </c>
    </row>
    <row r="13" spans="1:7" ht="12.75">
      <c r="A13" s="47" t="s">
        <v>240</v>
      </c>
      <c r="B13" s="34">
        <v>27797</v>
      </c>
      <c r="C13" s="90">
        <v>32</v>
      </c>
      <c r="D13" s="34">
        <v>9389</v>
      </c>
      <c r="E13" s="90">
        <v>41.1</v>
      </c>
      <c r="F13" s="34">
        <v>18408</v>
      </c>
      <c r="G13" s="90">
        <v>28.7</v>
      </c>
    </row>
    <row r="14" spans="1:7" ht="12.75">
      <c r="A14" s="47" t="s">
        <v>241</v>
      </c>
      <c r="B14" s="34">
        <v>20564</v>
      </c>
      <c r="C14" s="90">
        <v>23.7</v>
      </c>
      <c r="D14" s="34">
        <v>3742</v>
      </c>
      <c r="E14" s="90">
        <v>16.4</v>
      </c>
      <c r="F14" s="34">
        <v>16822</v>
      </c>
      <c r="G14" s="90">
        <v>26.3</v>
      </c>
    </row>
    <row r="15" spans="1:7" ht="12.75">
      <c r="A15" s="47" t="s">
        <v>242</v>
      </c>
      <c r="B15" s="34">
        <v>19304</v>
      </c>
      <c r="C15" s="90">
        <v>22.2</v>
      </c>
      <c r="D15" s="34">
        <v>3293</v>
      </c>
      <c r="E15" s="90">
        <v>14.4</v>
      </c>
      <c r="F15" s="34">
        <v>16011</v>
      </c>
      <c r="G15" s="90">
        <v>25</v>
      </c>
    </row>
    <row r="16" spans="1:7" ht="12.75">
      <c r="A16" s="47" t="s">
        <v>243</v>
      </c>
      <c r="B16" s="34">
        <v>15588</v>
      </c>
      <c r="C16" s="90">
        <v>17.9</v>
      </c>
      <c r="D16" s="34">
        <v>3925</v>
      </c>
      <c r="E16" s="90">
        <v>17.2</v>
      </c>
      <c r="F16" s="34">
        <v>11663</v>
      </c>
      <c r="G16" s="90">
        <v>18.2</v>
      </c>
    </row>
    <row r="17" spans="1:7" ht="12.75">
      <c r="A17" s="25"/>
      <c r="B17" s="25"/>
      <c r="C17" s="28"/>
      <c r="D17" s="25"/>
      <c r="E17" s="28"/>
      <c r="F17" s="25"/>
      <c r="G17" s="28"/>
    </row>
    <row r="18" spans="1:7" ht="25.5">
      <c r="A18" s="84" t="s">
        <v>244</v>
      </c>
      <c r="B18" s="194" t="s">
        <v>252</v>
      </c>
      <c r="C18" s="193"/>
      <c r="D18" s="194" t="s">
        <v>253</v>
      </c>
      <c r="E18" s="193"/>
      <c r="F18" s="194" t="s">
        <v>254</v>
      </c>
      <c r="G18" s="193"/>
    </row>
    <row r="20" spans="1:7" ht="54" customHeight="1">
      <c r="A20" s="166" t="s">
        <v>250</v>
      </c>
      <c r="B20" s="186"/>
      <c r="C20" s="186"/>
      <c r="D20" s="186"/>
      <c r="E20" s="186"/>
      <c r="F20" s="186"/>
      <c r="G20" s="186"/>
    </row>
    <row r="22" spans="1:7" ht="19.5">
      <c r="A22" s="185" t="s">
        <v>134</v>
      </c>
      <c r="B22" s="186"/>
      <c r="C22" s="186"/>
      <c r="D22" s="186"/>
      <c r="E22" s="186"/>
      <c r="F22" s="186"/>
      <c r="G22" s="186"/>
    </row>
  </sheetData>
  <mergeCells count="14">
    <mergeCell ref="A22:G22"/>
    <mergeCell ref="F8:G8"/>
    <mergeCell ref="A2:G2"/>
    <mergeCell ref="A3:G3"/>
    <mergeCell ref="A4:G4"/>
    <mergeCell ref="A5:G5"/>
    <mergeCell ref="A6:G6"/>
    <mergeCell ref="B8:C8"/>
    <mergeCell ref="D8:E8"/>
    <mergeCell ref="A8:A9"/>
    <mergeCell ref="B18:C18"/>
    <mergeCell ref="D18:E18"/>
    <mergeCell ref="F18:G18"/>
    <mergeCell ref="A20:G2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J25"/>
  <sheetViews>
    <sheetView workbookViewId="0" topLeftCell="A1">
      <selection activeCell="A2" sqref="A2:J4"/>
    </sheetView>
  </sheetViews>
  <sheetFormatPr defaultColWidth="8.796875" defaultRowHeight="19.5"/>
  <cols>
    <col min="1" max="16384" width="8.796875" style="1" customWidth="1"/>
  </cols>
  <sheetData>
    <row r="2" spans="1:10" ht="12.75">
      <c r="A2" s="159" t="s">
        <v>255</v>
      </c>
      <c r="B2" s="159"/>
      <c r="C2" s="159"/>
      <c r="D2" s="159"/>
      <c r="E2" s="159"/>
      <c r="F2" s="159"/>
      <c r="G2" s="159"/>
      <c r="H2" s="159"/>
      <c r="I2" s="159"/>
      <c r="J2" s="159"/>
    </row>
    <row r="3" spans="1:10" ht="12.75">
      <c r="A3" s="159" t="s">
        <v>256</v>
      </c>
      <c r="B3" s="159"/>
      <c r="C3" s="159"/>
      <c r="D3" s="159"/>
      <c r="E3" s="159"/>
      <c r="F3" s="159"/>
      <c r="G3" s="159"/>
      <c r="H3" s="159"/>
      <c r="I3" s="159"/>
      <c r="J3" s="159"/>
    </row>
    <row r="4" spans="1:10" ht="12.75">
      <c r="A4" s="159" t="s">
        <v>166</v>
      </c>
      <c r="B4" s="159"/>
      <c r="C4" s="159"/>
      <c r="D4" s="159"/>
      <c r="E4" s="159"/>
      <c r="F4" s="159"/>
      <c r="G4" s="159"/>
      <c r="H4" s="159"/>
      <c r="I4" s="159"/>
      <c r="J4" s="159"/>
    </row>
    <row r="6" spans="1:10" ht="12.75">
      <c r="A6" s="150" t="s">
        <v>257</v>
      </c>
      <c r="B6" s="163" t="s">
        <v>258</v>
      </c>
      <c r="C6" s="163"/>
      <c r="D6" s="163"/>
      <c r="E6" s="163"/>
      <c r="F6" s="163"/>
      <c r="G6" s="163"/>
      <c r="H6" s="163"/>
      <c r="I6" s="163"/>
      <c r="J6" s="163"/>
    </row>
    <row r="7" spans="1:10" ht="38.25">
      <c r="A7" s="191"/>
      <c r="B7" s="71" t="s">
        <v>29</v>
      </c>
      <c r="C7" s="71" t="s">
        <v>259</v>
      </c>
      <c r="D7" s="91" t="s">
        <v>260</v>
      </c>
      <c r="E7" s="91" t="s">
        <v>261</v>
      </c>
      <c r="F7" s="91" t="s">
        <v>262</v>
      </c>
      <c r="G7" s="91" t="s">
        <v>171</v>
      </c>
      <c r="H7" s="71" t="s">
        <v>263</v>
      </c>
      <c r="I7" s="71" t="s">
        <v>35</v>
      </c>
      <c r="J7" s="84" t="s">
        <v>264</v>
      </c>
    </row>
    <row r="8" spans="1:10" ht="12.75">
      <c r="A8" s="48" t="s">
        <v>29</v>
      </c>
      <c r="B8" s="52">
        <v>148164</v>
      </c>
      <c r="C8" s="52">
        <v>2549</v>
      </c>
      <c r="D8" s="52">
        <v>3739</v>
      </c>
      <c r="E8" s="52">
        <v>25388</v>
      </c>
      <c r="F8" s="52">
        <v>90606</v>
      </c>
      <c r="G8" s="52">
        <v>17606</v>
      </c>
      <c r="H8" s="52">
        <v>4406</v>
      </c>
      <c r="I8" s="52">
        <v>3870</v>
      </c>
      <c r="J8" s="52">
        <v>12</v>
      </c>
    </row>
    <row r="9" spans="1:10" ht="12.75">
      <c r="A9" s="11"/>
      <c r="B9" s="34"/>
      <c r="C9" s="34"/>
      <c r="D9" s="34"/>
      <c r="E9" s="34"/>
      <c r="F9" s="34"/>
      <c r="G9" s="34"/>
      <c r="H9" s="34"/>
      <c r="I9" s="34"/>
      <c r="J9" s="34"/>
    </row>
    <row r="10" spans="1:10" ht="12.75">
      <c r="A10" s="11" t="s">
        <v>265</v>
      </c>
      <c r="B10" s="34">
        <v>24171</v>
      </c>
      <c r="C10" s="51" t="s">
        <v>178</v>
      </c>
      <c r="D10" s="34">
        <v>193</v>
      </c>
      <c r="E10" s="34">
        <v>1373</v>
      </c>
      <c r="F10" s="34">
        <v>13869</v>
      </c>
      <c r="G10" s="34">
        <v>6819</v>
      </c>
      <c r="H10" s="34">
        <v>1453</v>
      </c>
      <c r="I10" s="34">
        <v>464</v>
      </c>
      <c r="J10" s="34">
        <v>13</v>
      </c>
    </row>
    <row r="11" spans="1:10" ht="12.75">
      <c r="A11" s="11" t="s">
        <v>266</v>
      </c>
      <c r="B11" s="34">
        <v>59338</v>
      </c>
      <c r="C11" s="51" t="s">
        <v>178</v>
      </c>
      <c r="D11" s="34">
        <v>381</v>
      </c>
      <c r="E11" s="34">
        <v>5323</v>
      </c>
      <c r="F11" s="34">
        <v>43526</v>
      </c>
      <c r="G11" s="34">
        <v>7307</v>
      </c>
      <c r="H11" s="34">
        <v>1884</v>
      </c>
      <c r="I11" s="34">
        <v>917</v>
      </c>
      <c r="J11" s="34">
        <v>12</v>
      </c>
    </row>
    <row r="12" spans="1:10" ht="12.75">
      <c r="A12" s="11" t="s">
        <v>267</v>
      </c>
      <c r="B12" s="34">
        <v>32092</v>
      </c>
      <c r="C12" s="51" t="s">
        <v>178</v>
      </c>
      <c r="D12" s="34">
        <v>360</v>
      </c>
      <c r="E12" s="34">
        <v>6102</v>
      </c>
      <c r="F12" s="34">
        <v>21931</v>
      </c>
      <c r="G12" s="34">
        <v>2422</v>
      </c>
      <c r="H12" s="34">
        <v>696</v>
      </c>
      <c r="I12" s="34">
        <v>581</v>
      </c>
      <c r="J12" s="34">
        <v>11</v>
      </c>
    </row>
    <row r="13" spans="1:10" ht="12.75">
      <c r="A13" s="11"/>
      <c r="B13" s="34"/>
      <c r="C13" s="34"/>
      <c r="D13" s="34"/>
      <c r="E13" s="34"/>
      <c r="F13" s="34"/>
      <c r="G13" s="34"/>
      <c r="H13" s="34"/>
      <c r="I13" s="34"/>
      <c r="J13" s="34"/>
    </row>
    <row r="14" spans="1:10" ht="12.75">
      <c r="A14" s="11" t="s">
        <v>268</v>
      </c>
      <c r="B14" s="34">
        <v>13288</v>
      </c>
      <c r="C14" s="51" t="s">
        <v>178</v>
      </c>
      <c r="D14" s="34">
        <v>328</v>
      </c>
      <c r="E14" s="34">
        <v>4656</v>
      </c>
      <c r="F14" s="34">
        <v>7109</v>
      </c>
      <c r="G14" s="34">
        <v>656</v>
      </c>
      <c r="H14" s="34">
        <v>240</v>
      </c>
      <c r="I14" s="34">
        <v>299</v>
      </c>
      <c r="J14" s="34">
        <v>10</v>
      </c>
    </row>
    <row r="15" spans="1:10" ht="12.75">
      <c r="A15" s="11" t="s">
        <v>269</v>
      </c>
      <c r="B15" s="34">
        <v>7128</v>
      </c>
      <c r="C15" s="51" t="s">
        <v>178</v>
      </c>
      <c r="D15" s="34">
        <v>381</v>
      </c>
      <c r="E15" s="34">
        <v>3682</v>
      </c>
      <c r="F15" s="34">
        <v>2631</v>
      </c>
      <c r="G15" s="34">
        <v>200</v>
      </c>
      <c r="H15" s="34">
        <v>70</v>
      </c>
      <c r="I15" s="34">
        <v>164</v>
      </c>
      <c r="J15" s="34">
        <v>9</v>
      </c>
    </row>
    <row r="16" spans="1:10" ht="12.75">
      <c r="A16" s="11" t="s">
        <v>270</v>
      </c>
      <c r="B16" s="34">
        <v>3995</v>
      </c>
      <c r="C16" s="51" t="s">
        <v>178</v>
      </c>
      <c r="D16" s="34">
        <v>493</v>
      </c>
      <c r="E16" s="34">
        <v>2410</v>
      </c>
      <c r="F16" s="34">
        <v>898</v>
      </c>
      <c r="G16" s="34">
        <v>84</v>
      </c>
      <c r="H16" s="34">
        <v>18</v>
      </c>
      <c r="I16" s="34">
        <v>92</v>
      </c>
      <c r="J16" s="34">
        <v>8</v>
      </c>
    </row>
    <row r="17" spans="1:10" ht="12.75">
      <c r="A17" s="11"/>
      <c r="B17" s="34"/>
      <c r="C17" s="34"/>
      <c r="D17" s="34"/>
      <c r="E17" s="34"/>
      <c r="F17" s="34"/>
      <c r="G17" s="34"/>
      <c r="H17" s="34"/>
      <c r="I17" s="34"/>
      <c r="J17" s="34"/>
    </row>
    <row r="18" spans="1:10" ht="12.75">
      <c r="A18" s="11" t="s">
        <v>271</v>
      </c>
      <c r="B18" s="34">
        <v>2170</v>
      </c>
      <c r="C18" s="51" t="s">
        <v>178</v>
      </c>
      <c r="D18" s="34">
        <v>626</v>
      </c>
      <c r="E18" s="34">
        <v>1235</v>
      </c>
      <c r="F18" s="34">
        <v>218</v>
      </c>
      <c r="G18" s="34">
        <v>20</v>
      </c>
      <c r="H18" s="34">
        <v>8</v>
      </c>
      <c r="I18" s="34">
        <v>63</v>
      </c>
      <c r="J18" s="34">
        <v>6</v>
      </c>
    </row>
    <row r="19" spans="1:10" ht="12.75">
      <c r="A19" s="11" t="s">
        <v>272</v>
      </c>
      <c r="B19" s="34">
        <v>1097</v>
      </c>
      <c r="C19" s="51" t="s">
        <v>178</v>
      </c>
      <c r="D19" s="34">
        <v>606</v>
      </c>
      <c r="E19" s="34">
        <v>398</v>
      </c>
      <c r="F19" s="34">
        <v>43</v>
      </c>
      <c r="G19" s="34">
        <v>6</v>
      </c>
      <c r="H19" s="34">
        <v>11</v>
      </c>
      <c r="I19" s="34">
        <v>33</v>
      </c>
      <c r="J19" s="34">
        <v>4</v>
      </c>
    </row>
    <row r="20" spans="1:10" ht="12.75">
      <c r="A20" s="11" t="s">
        <v>273</v>
      </c>
      <c r="B20" s="34">
        <v>257</v>
      </c>
      <c r="C20" s="51" t="s">
        <v>178</v>
      </c>
      <c r="D20" s="34">
        <v>180</v>
      </c>
      <c r="E20" s="34">
        <v>33</v>
      </c>
      <c r="F20" s="34">
        <v>20</v>
      </c>
      <c r="G20" s="34">
        <v>2</v>
      </c>
      <c r="H20" s="51" t="s">
        <v>178</v>
      </c>
      <c r="I20" s="34">
        <v>22</v>
      </c>
      <c r="J20" s="34">
        <v>2</v>
      </c>
    </row>
    <row r="21" spans="1:10" ht="12.75">
      <c r="A21" s="11"/>
      <c r="B21" s="34"/>
      <c r="C21" s="34"/>
      <c r="D21" s="34"/>
      <c r="E21" s="34"/>
      <c r="F21" s="34"/>
      <c r="G21" s="34"/>
      <c r="H21" s="34"/>
      <c r="I21" s="34"/>
      <c r="J21" s="34"/>
    </row>
    <row r="22" spans="1:10" ht="12.75">
      <c r="A22" s="11" t="s">
        <v>274</v>
      </c>
      <c r="B22" s="34">
        <v>2549</v>
      </c>
      <c r="C22" s="34">
        <v>2549</v>
      </c>
      <c r="D22" s="51" t="s">
        <v>178</v>
      </c>
      <c r="E22" s="51" t="s">
        <v>178</v>
      </c>
      <c r="F22" s="51" t="s">
        <v>178</v>
      </c>
      <c r="G22" s="51" t="s">
        <v>178</v>
      </c>
      <c r="H22" s="51" t="s">
        <v>178</v>
      </c>
      <c r="I22" s="51" t="s">
        <v>178</v>
      </c>
      <c r="J22" s="51" t="s">
        <v>178</v>
      </c>
    </row>
    <row r="23" spans="1:10" ht="12.75">
      <c r="A23" s="25" t="s">
        <v>35</v>
      </c>
      <c r="B23" s="60">
        <v>2079</v>
      </c>
      <c r="C23" s="92" t="s">
        <v>178</v>
      </c>
      <c r="D23" s="60">
        <v>191</v>
      </c>
      <c r="E23" s="60">
        <v>176</v>
      </c>
      <c r="F23" s="60">
        <v>361</v>
      </c>
      <c r="G23" s="60">
        <v>90</v>
      </c>
      <c r="H23" s="60">
        <v>26</v>
      </c>
      <c r="I23" s="60">
        <v>1235</v>
      </c>
      <c r="J23" s="60">
        <v>10</v>
      </c>
    </row>
    <row r="25" spans="1:10" ht="12.75">
      <c r="A25" s="185" t="s">
        <v>156</v>
      </c>
      <c r="B25" s="185"/>
      <c r="C25" s="185"/>
      <c r="D25" s="185"/>
      <c r="E25" s="185"/>
      <c r="F25" s="185"/>
      <c r="G25" s="185"/>
      <c r="H25" s="185"/>
      <c r="I25" s="185"/>
      <c r="J25" s="185"/>
    </row>
  </sheetData>
  <mergeCells count="6">
    <mergeCell ref="B6:J6"/>
    <mergeCell ref="A6:A7"/>
    <mergeCell ref="A25:J25"/>
    <mergeCell ref="A2:J2"/>
    <mergeCell ref="A3:J3"/>
    <mergeCell ref="A4:J4"/>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2:K24"/>
  <sheetViews>
    <sheetView workbookViewId="0" topLeftCell="A1">
      <selection activeCell="A2" sqref="A2:K5"/>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1" ht="12.75">
      <c r="A2" s="169" t="s">
        <v>38</v>
      </c>
      <c r="B2" s="169"/>
      <c r="C2" s="169"/>
      <c r="D2" s="169"/>
      <c r="E2" s="169"/>
      <c r="F2" s="169"/>
      <c r="G2" s="169"/>
      <c r="H2" s="169"/>
      <c r="I2" s="169"/>
      <c r="J2" s="169"/>
      <c r="K2" s="169"/>
    </row>
    <row r="3" spans="1:11" ht="12.75">
      <c r="A3" s="169" t="s">
        <v>6</v>
      </c>
      <c r="B3" s="169"/>
      <c r="C3" s="169"/>
      <c r="D3" s="169"/>
      <c r="E3" s="169"/>
      <c r="F3" s="169"/>
      <c r="G3" s="169"/>
      <c r="H3" s="169"/>
      <c r="I3" s="169"/>
      <c r="J3" s="169"/>
      <c r="K3" s="169"/>
    </row>
    <row r="4" spans="1:11" ht="12.75">
      <c r="A4" s="169" t="s">
        <v>283</v>
      </c>
      <c r="B4" s="169"/>
      <c r="C4" s="169"/>
      <c r="D4" s="169"/>
      <c r="E4" s="169"/>
      <c r="F4" s="169"/>
      <c r="G4" s="169"/>
      <c r="H4" s="169"/>
      <c r="I4" s="169"/>
      <c r="J4" s="169"/>
      <c r="K4" s="169"/>
    </row>
    <row r="5" spans="1:11" ht="12.75">
      <c r="A5" s="169" t="s">
        <v>166</v>
      </c>
      <c r="B5" s="169"/>
      <c r="C5" s="169"/>
      <c r="D5" s="169"/>
      <c r="E5" s="169"/>
      <c r="F5" s="169"/>
      <c r="G5" s="169"/>
      <c r="H5" s="169"/>
      <c r="I5" s="169"/>
      <c r="J5" s="169"/>
      <c r="K5" s="169"/>
    </row>
    <row r="7" spans="1:11" ht="12.75">
      <c r="A7" s="147" t="s">
        <v>13</v>
      </c>
      <c r="B7" s="156" t="s">
        <v>7</v>
      </c>
      <c r="C7" s="149"/>
      <c r="D7" s="149"/>
      <c r="E7" s="149"/>
      <c r="F7" s="149"/>
      <c r="G7" s="149"/>
      <c r="H7" s="149"/>
      <c r="I7" s="149"/>
      <c r="J7" s="149"/>
      <c r="K7" s="157"/>
    </row>
    <row r="8" spans="1:11" ht="12.75">
      <c r="A8" s="148"/>
      <c r="B8" s="156" t="s">
        <v>8</v>
      </c>
      <c r="C8" s="157"/>
      <c r="D8" s="156" t="s">
        <v>9</v>
      </c>
      <c r="E8" s="157"/>
      <c r="F8" s="156" t="s">
        <v>10</v>
      </c>
      <c r="G8" s="157"/>
      <c r="H8" s="156" t="s">
        <v>11</v>
      </c>
      <c r="I8" s="157"/>
      <c r="J8" s="156" t="s">
        <v>12</v>
      </c>
      <c r="K8" s="157"/>
    </row>
    <row r="9" spans="1:11" ht="12.75">
      <c r="A9" s="165"/>
      <c r="B9" s="24" t="s">
        <v>14</v>
      </c>
      <c r="C9" s="24" t="s">
        <v>15</v>
      </c>
      <c r="D9" s="24" t="s">
        <v>14</v>
      </c>
      <c r="E9" s="24" t="s">
        <v>15</v>
      </c>
      <c r="F9" s="24" t="s">
        <v>14</v>
      </c>
      <c r="G9" s="24" t="s">
        <v>15</v>
      </c>
      <c r="H9" s="24" t="s">
        <v>14</v>
      </c>
      <c r="I9" s="24" t="s">
        <v>15</v>
      </c>
      <c r="J9" s="24" t="s">
        <v>14</v>
      </c>
      <c r="K9" s="97" t="s">
        <v>15</v>
      </c>
    </row>
    <row r="10" spans="1:11" ht="12.75">
      <c r="A10" s="11"/>
      <c r="B10" s="11"/>
      <c r="C10" s="11"/>
      <c r="D10" s="11"/>
      <c r="E10" s="11"/>
      <c r="F10" s="11"/>
      <c r="G10" s="11"/>
      <c r="H10" s="11"/>
      <c r="I10" s="11"/>
      <c r="J10" s="11"/>
      <c r="K10" s="19"/>
    </row>
    <row r="11" spans="1:11" ht="12.75">
      <c r="A11" s="12" t="s">
        <v>275</v>
      </c>
      <c r="B11" s="30">
        <v>158</v>
      </c>
      <c r="C11" s="31">
        <v>39.9</v>
      </c>
      <c r="D11" s="30">
        <v>48</v>
      </c>
      <c r="E11" s="31">
        <v>42.9</v>
      </c>
      <c r="F11" s="30">
        <v>109</v>
      </c>
      <c r="G11" s="31">
        <v>38.8</v>
      </c>
      <c r="H11" s="30">
        <v>1</v>
      </c>
      <c r="I11" s="102" t="s">
        <v>177</v>
      </c>
      <c r="J11" s="44" t="s">
        <v>178</v>
      </c>
      <c r="K11" s="44" t="s">
        <v>178</v>
      </c>
    </row>
    <row r="12" spans="1:11" ht="12.75">
      <c r="A12" s="12" t="s">
        <v>276</v>
      </c>
      <c r="B12" s="30">
        <v>10913</v>
      </c>
      <c r="C12" s="31">
        <v>57</v>
      </c>
      <c r="D12" s="30">
        <v>6788</v>
      </c>
      <c r="E12" s="31">
        <v>60.3</v>
      </c>
      <c r="F12" s="30">
        <v>3950</v>
      </c>
      <c r="G12" s="31">
        <v>52.5</v>
      </c>
      <c r="H12" s="30">
        <v>151</v>
      </c>
      <c r="I12" s="31">
        <v>54.9</v>
      </c>
      <c r="J12" s="30">
        <v>24</v>
      </c>
      <c r="K12" s="96">
        <v>29.6</v>
      </c>
    </row>
    <row r="13" spans="1:11" ht="12.75">
      <c r="A13" s="12" t="s">
        <v>277</v>
      </c>
      <c r="B13" s="30">
        <v>28557</v>
      </c>
      <c r="C13" s="31">
        <v>72.6</v>
      </c>
      <c r="D13" s="30">
        <v>22193</v>
      </c>
      <c r="E13" s="31">
        <v>76</v>
      </c>
      <c r="F13" s="30">
        <v>5921</v>
      </c>
      <c r="G13" s="31">
        <v>62.7</v>
      </c>
      <c r="H13" s="30">
        <v>363</v>
      </c>
      <c r="I13" s="31">
        <v>63.2</v>
      </c>
      <c r="J13" s="30">
        <v>80</v>
      </c>
      <c r="K13" s="96">
        <v>55.6</v>
      </c>
    </row>
    <row r="14" spans="1:11" ht="12.75">
      <c r="A14" s="12" t="s">
        <v>278</v>
      </c>
      <c r="B14" s="30">
        <v>40288</v>
      </c>
      <c r="C14" s="31">
        <v>84.2</v>
      </c>
      <c r="D14" s="30">
        <v>34748</v>
      </c>
      <c r="E14" s="31">
        <v>86.9</v>
      </c>
      <c r="F14" s="30">
        <v>4761</v>
      </c>
      <c r="G14" s="31">
        <v>69.4</v>
      </c>
      <c r="H14" s="30">
        <v>636</v>
      </c>
      <c r="I14" s="31">
        <v>77.7</v>
      </c>
      <c r="J14" s="30">
        <v>143</v>
      </c>
      <c r="K14" s="96">
        <v>79</v>
      </c>
    </row>
    <row r="15" spans="1:11" ht="12.75">
      <c r="A15" s="12" t="s">
        <v>279</v>
      </c>
      <c r="B15" s="30">
        <v>26484</v>
      </c>
      <c r="C15" s="31">
        <v>86.9</v>
      </c>
      <c r="D15" s="30">
        <v>22906</v>
      </c>
      <c r="E15" s="31">
        <v>89.3</v>
      </c>
      <c r="F15" s="30">
        <v>2983</v>
      </c>
      <c r="G15" s="31">
        <v>72.8</v>
      </c>
      <c r="H15" s="30">
        <v>481</v>
      </c>
      <c r="I15" s="31">
        <v>82.6</v>
      </c>
      <c r="J15" s="30">
        <v>114</v>
      </c>
      <c r="K15" s="96">
        <v>79.2</v>
      </c>
    </row>
    <row r="16" spans="1:11" ht="12.75">
      <c r="A16" s="12" t="s">
        <v>280</v>
      </c>
      <c r="B16" s="30">
        <v>8118</v>
      </c>
      <c r="C16" s="31">
        <v>84.8</v>
      </c>
      <c r="D16" s="30">
        <v>6914</v>
      </c>
      <c r="E16" s="31">
        <v>87.5</v>
      </c>
      <c r="F16" s="30">
        <v>977</v>
      </c>
      <c r="G16" s="31">
        <v>70.8</v>
      </c>
      <c r="H16" s="30">
        <v>178</v>
      </c>
      <c r="I16" s="31">
        <v>76.1</v>
      </c>
      <c r="J16" s="30">
        <v>49</v>
      </c>
      <c r="K16" s="96">
        <v>83.1</v>
      </c>
    </row>
    <row r="17" spans="1:11" ht="12.75">
      <c r="A17" s="12" t="s">
        <v>281</v>
      </c>
      <c r="B17" s="30">
        <v>1006</v>
      </c>
      <c r="C17" s="31">
        <v>79.5</v>
      </c>
      <c r="D17" s="30">
        <v>838</v>
      </c>
      <c r="E17" s="31">
        <v>82.6</v>
      </c>
      <c r="F17" s="30">
        <v>141</v>
      </c>
      <c r="G17" s="31">
        <v>66.8</v>
      </c>
      <c r="H17" s="30">
        <v>27</v>
      </c>
      <c r="I17" s="31">
        <v>75</v>
      </c>
      <c r="J17" s="44" t="s">
        <v>178</v>
      </c>
      <c r="K17" s="44" t="s">
        <v>178</v>
      </c>
    </row>
    <row r="18" spans="1:11" ht="12.75">
      <c r="A18" s="4" t="s">
        <v>41</v>
      </c>
      <c r="B18" s="34">
        <v>77</v>
      </c>
      <c r="C18" s="101">
        <v>66.4</v>
      </c>
      <c r="D18" s="34">
        <v>49</v>
      </c>
      <c r="E18" s="31">
        <v>65.3</v>
      </c>
      <c r="F18" s="34">
        <v>26</v>
      </c>
      <c r="G18" s="101">
        <v>68.4</v>
      </c>
      <c r="H18" s="34">
        <v>2</v>
      </c>
      <c r="I18" s="102" t="s">
        <v>177</v>
      </c>
      <c r="J18" s="44" t="s">
        <v>178</v>
      </c>
      <c r="K18" s="44" t="s">
        <v>178</v>
      </c>
    </row>
    <row r="19" spans="1:11" ht="12.75">
      <c r="A19" s="11"/>
      <c r="B19" s="25"/>
      <c r="C19" s="25"/>
      <c r="D19" s="25"/>
      <c r="E19" s="100"/>
      <c r="F19" s="25"/>
      <c r="G19" s="25"/>
      <c r="H19" s="25"/>
      <c r="I19" s="25"/>
      <c r="J19" s="25"/>
      <c r="K19" s="19"/>
    </row>
    <row r="20" spans="1:11" ht="12.75">
      <c r="A20" s="24" t="s">
        <v>29</v>
      </c>
      <c r="B20" s="32">
        <v>115601</v>
      </c>
      <c r="C20" s="33">
        <v>78</v>
      </c>
      <c r="D20" s="32">
        <v>94484</v>
      </c>
      <c r="E20" s="33">
        <v>82</v>
      </c>
      <c r="F20" s="32">
        <v>18868</v>
      </c>
      <c r="G20" s="33">
        <v>63.2</v>
      </c>
      <c r="H20" s="32">
        <v>1839</v>
      </c>
      <c r="I20" s="33">
        <v>72.8</v>
      </c>
      <c r="J20" s="32">
        <v>410</v>
      </c>
      <c r="K20" s="99">
        <v>66.8</v>
      </c>
    </row>
    <row r="22" ht="12.75">
      <c r="A22" s="9" t="s">
        <v>282</v>
      </c>
    </row>
    <row r="24" ht="12.75">
      <c r="A24" s="1" t="s">
        <v>134</v>
      </c>
    </row>
  </sheetData>
  <mergeCells count="11">
    <mergeCell ref="F8:G8"/>
    <mergeCell ref="D8:E8"/>
    <mergeCell ref="A4:K4"/>
    <mergeCell ref="A3:K3"/>
    <mergeCell ref="A2:K2"/>
    <mergeCell ref="B8:C8"/>
    <mergeCell ref="A7:A9"/>
    <mergeCell ref="B7:K7"/>
    <mergeCell ref="A5:K5"/>
    <mergeCell ref="J8:K8"/>
    <mergeCell ref="H8:I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2:K24"/>
  <sheetViews>
    <sheetView workbookViewId="0" topLeftCell="A1">
      <selection activeCell="A1" sqref="A1"/>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1" ht="12.75">
      <c r="A2" s="169" t="s">
        <v>284</v>
      </c>
      <c r="B2" s="169"/>
      <c r="C2" s="169"/>
      <c r="D2" s="169"/>
      <c r="E2" s="169"/>
      <c r="F2" s="169"/>
      <c r="G2" s="169"/>
      <c r="H2" s="169"/>
      <c r="I2" s="169"/>
      <c r="J2" s="169"/>
      <c r="K2" s="169"/>
    </row>
    <row r="3" spans="1:11" ht="12.75">
      <c r="A3" s="169" t="s">
        <v>6</v>
      </c>
      <c r="B3" s="169"/>
      <c r="C3" s="169"/>
      <c r="D3" s="169"/>
      <c r="E3" s="169"/>
      <c r="F3" s="169"/>
      <c r="G3" s="169"/>
      <c r="H3" s="169"/>
      <c r="I3" s="169"/>
      <c r="J3" s="169"/>
      <c r="K3" s="169"/>
    </row>
    <row r="4" spans="1:11" ht="12.75">
      <c r="A4" s="169" t="s">
        <v>285</v>
      </c>
      <c r="B4" s="169"/>
      <c r="C4" s="169"/>
      <c r="D4" s="169"/>
      <c r="E4" s="169"/>
      <c r="F4" s="169"/>
      <c r="G4" s="169"/>
      <c r="H4" s="169"/>
      <c r="I4" s="169"/>
      <c r="J4" s="169"/>
      <c r="K4" s="169"/>
    </row>
    <row r="5" spans="1:11" ht="12.75">
      <c r="A5" s="169" t="s">
        <v>166</v>
      </c>
      <c r="B5" s="169"/>
      <c r="C5" s="169"/>
      <c r="D5" s="169"/>
      <c r="E5" s="169"/>
      <c r="F5" s="169"/>
      <c r="G5" s="169"/>
      <c r="H5" s="169"/>
      <c r="I5" s="169"/>
      <c r="J5" s="169"/>
      <c r="K5" s="169"/>
    </row>
    <row r="7" spans="1:11" ht="12.75">
      <c r="A7" s="147" t="s">
        <v>13</v>
      </c>
      <c r="B7" s="156" t="s">
        <v>286</v>
      </c>
      <c r="C7" s="149"/>
      <c r="D7" s="149"/>
      <c r="E7" s="149"/>
      <c r="F7" s="149"/>
      <c r="G7" s="149"/>
      <c r="H7" s="149"/>
      <c r="I7" s="149"/>
      <c r="J7" s="149"/>
      <c r="K7" s="157"/>
    </row>
    <row r="8" spans="1:11" ht="12.75">
      <c r="A8" s="148"/>
      <c r="B8" s="156" t="s">
        <v>8</v>
      </c>
      <c r="C8" s="157"/>
      <c r="D8" s="156" t="s">
        <v>9</v>
      </c>
      <c r="E8" s="157"/>
      <c r="F8" s="156" t="s">
        <v>10</v>
      </c>
      <c r="G8" s="157"/>
      <c r="H8" s="156" t="s">
        <v>11</v>
      </c>
      <c r="I8" s="157"/>
      <c r="J8" s="156" t="s">
        <v>12</v>
      </c>
      <c r="K8" s="157"/>
    </row>
    <row r="9" spans="1:11" ht="12.75">
      <c r="A9" s="165"/>
      <c r="B9" s="24" t="s">
        <v>14</v>
      </c>
      <c r="C9" s="24" t="s">
        <v>15</v>
      </c>
      <c r="D9" s="24" t="s">
        <v>14</v>
      </c>
      <c r="E9" s="24" t="s">
        <v>15</v>
      </c>
      <c r="F9" s="24" t="s">
        <v>14</v>
      </c>
      <c r="G9" s="24" t="s">
        <v>15</v>
      </c>
      <c r="H9" s="24" t="s">
        <v>14</v>
      </c>
      <c r="I9" s="24" t="s">
        <v>15</v>
      </c>
      <c r="J9" s="24" t="s">
        <v>14</v>
      </c>
      <c r="K9" s="97" t="s">
        <v>15</v>
      </c>
    </row>
    <row r="10" spans="1:11" ht="12.75">
      <c r="A10" s="11"/>
      <c r="B10" s="11"/>
      <c r="C10" s="11"/>
      <c r="D10" s="11"/>
      <c r="E10" s="11"/>
      <c r="F10" s="11"/>
      <c r="G10" s="11"/>
      <c r="H10" s="11"/>
      <c r="I10" s="11"/>
      <c r="J10" s="11"/>
      <c r="K10" s="19"/>
    </row>
    <row r="11" spans="1:11" ht="12.75">
      <c r="A11" s="12" t="s">
        <v>275</v>
      </c>
      <c r="B11" s="30">
        <v>158</v>
      </c>
      <c r="C11" s="31">
        <v>39.9</v>
      </c>
      <c r="D11" s="30">
        <v>48</v>
      </c>
      <c r="E11" s="31">
        <v>42.9</v>
      </c>
      <c r="F11" s="30">
        <v>109</v>
      </c>
      <c r="G11" s="31">
        <v>38.8</v>
      </c>
      <c r="H11" s="30">
        <v>1</v>
      </c>
      <c r="I11" s="102" t="s">
        <v>177</v>
      </c>
      <c r="J11" s="44" t="s">
        <v>178</v>
      </c>
      <c r="K11" s="44" t="s">
        <v>178</v>
      </c>
    </row>
    <row r="12" spans="1:11" ht="12.75">
      <c r="A12" s="12" t="s">
        <v>276</v>
      </c>
      <c r="B12" s="30">
        <v>10913</v>
      </c>
      <c r="C12" s="31">
        <v>57</v>
      </c>
      <c r="D12" s="30">
        <v>6675</v>
      </c>
      <c r="E12" s="31">
        <v>60.3</v>
      </c>
      <c r="F12" s="30">
        <v>4022</v>
      </c>
      <c r="G12" s="31">
        <v>52.6</v>
      </c>
      <c r="H12" s="30">
        <v>193</v>
      </c>
      <c r="I12" s="31">
        <v>53.8</v>
      </c>
      <c r="J12" s="30">
        <v>23</v>
      </c>
      <c r="K12" s="96">
        <v>29.5</v>
      </c>
    </row>
    <row r="13" spans="1:11" ht="12.75">
      <c r="A13" s="12" t="s">
        <v>277</v>
      </c>
      <c r="B13" s="30">
        <v>28557</v>
      </c>
      <c r="C13" s="31">
        <v>72.6</v>
      </c>
      <c r="D13" s="30">
        <v>21860</v>
      </c>
      <c r="E13" s="31">
        <v>76.1</v>
      </c>
      <c r="F13" s="30">
        <v>6134</v>
      </c>
      <c r="G13" s="31">
        <v>63</v>
      </c>
      <c r="H13" s="30">
        <v>494</v>
      </c>
      <c r="I13" s="31">
        <v>65.5</v>
      </c>
      <c r="J13" s="30">
        <v>69</v>
      </c>
      <c r="K13" s="96">
        <v>52.7</v>
      </c>
    </row>
    <row r="14" spans="1:11" ht="12.75">
      <c r="A14" s="12" t="s">
        <v>278</v>
      </c>
      <c r="B14" s="30">
        <v>40288</v>
      </c>
      <c r="C14" s="31">
        <v>84.2</v>
      </c>
      <c r="D14" s="30">
        <v>34443</v>
      </c>
      <c r="E14" s="31">
        <v>87</v>
      </c>
      <c r="F14" s="30">
        <v>4936</v>
      </c>
      <c r="G14" s="31">
        <v>69.6</v>
      </c>
      <c r="H14" s="30">
        <v>783</v>
      </c>
      <c r="I14" s="31">
        <v>78.9</v>
      </c>
      <c r="J14" s="30">
        <v>126</v>
      </c>
      <c r="K14" s="96">
        <v>77.8</v>
      </c>
    </row>
    <row r="15" spans="1:11" ht="12.75">
      <c r="A15" s="12" t="s">
        <v>279</v>
      </c>
      <c r="B15" s="30">
        <v>26484</v>
      </c>
      <c r="C15" s="31">
        <v>86.9</v>
      </c>
      <c r="D15" s="30">
        <v>22668</v>
      </c>
      <c r="E15" s="31">
        <v>89.4</v>
      </c>
      <c r="F15" s="30">
        <v>3114</v>
      </c>
      <c r="G15" s="31">
        <v>73.2</v>
      </c>
      <c r="H15" s="30">
        <v>602</v>
      </c>
      <c r="I15" s="31">
        <v>83.7</v>
      </c>
      <c r="J15" s="30">
        <v>100</v>
      </c>
      <c r="K15" s="96">
        <v>78.1</v>
      </c>
    </row>
    <row r="16" spans="1:11" ht="12.75">
      <c r="A16" s="12" t="s">
        <v>280</v>
      </c>
      <c r="B16" s="30">
        <v>8118</v>
      </c>
      <c r="C16" s="31">
        <v>84.8</v>
      </c>
      <c r="D16" s="30">
        <v>6814</v>
      </c>
      <c r="E16" s="31">
        <v>87.6</v>
      </c>
      <c r="F16" s="30">
        <v>1048</v>
      </c>
      <c r="G16" s="31">
        <v>71.7</v>
      </c>
      <c r="H16" s="30">
        <v>212</v>
      </c>
      <c r="I16" s="31">
        <v>77.1</v>
      </c>
      <c r="J16" s="30">
        <v>44</v>
      </c>
      <c r="K16" s="96">
        <v>81.5</v>
      </c>
    </row>
    <row r="17" spans="1:11" ht="12.75">
      <c r="A17" s="12" t="s">
        <v>281</v>
      </c>
      <c r="B17" s="30">
        <v>1006</v>
      </c>
      <c r="C17" s="31">
        <v>79.5</v>
      </c>
      <c r="D17" s="30">
        <v>827</v>
      </c>
      <c r="E17" s="31">
        <v>82.9</v>
      </c>
      <c r="F17" s="30">
        <v>145</v>
      </c>
      <c r="G17" s="31">
        <v>67.1</v>
      </c>
      <c r="H17" s="30">
        <v>34</v>
      </c>
      <c r="I17" s="31">
        <v>72.3</v>
      </c>
      <c r="J17" s="44" t="s">
        <v>178</v>
      </c>
      <c r="K17" s="44" t="s">
        <v>178</v>
      </c>
    </row>
    <row r="18" spans="1:11" ht="12.75">
      <c r="A18" s="4" t="s">
        <v>41</v>
      </c>
      <c r="B18" s="34">
        <v>77</v>
      </c>
      <c r="C18" s="101">
        <v>66.4</v>
      </c>
      <c r="D18" s="34">
        <v>48</v>
      </c>
      <c r="E18" s="31">
        <v>64.9</v>
      </c>
      <c r="F18" s="34">
        <v>26</v>
      </c>
      <c r="G18" s="101">
        <v>68.4</v>
      </c>
      <c r="H18" s="34">
        <v>3</v>
      </c>
      <c r="I18" s="102" t="s">
        <v>177</v>
      </c>
      <c r="J18" s="44" t="s">
        <v>178</v>
      </c>
      <c r="K18" s="44" t="s">
        <v>178</v>
      </c>
    </row>
    <row r="19" spans="1:11" ht="12.75">
      <c r="A19" s="11"/>
      <c r="B19" s="25"/>
      <c r="C19" s="25"/>
      <c r="D19" s="25"/>
      <c r="E19" s="100"/>
      <c r="F19" s="25"/>
      <c r="G19" s="25"/>
      <c r="H19" s="25"/>
      <c r="I19" s="25"/>
      <c r="J19" s="25"/>
      <c r="K19" s="19"/>
    </row>
    <row r="20" spans="1:11" ht="12.75">
      <c r="A20" s="24" t="s">
        <v>29</v>
      </c>
      <c r="B20" s="32">
        <v>115601</v>
      </c>
      <c r="C20" s="33">
        <v>78</v>
      </c>
      <c r="D20" s="32">
        <v>93383</v>
      </c>
      <c r="E20" s="33">
        <v>82.1</v>
      </c>
      <c r="F20" s="32">
        <v>19534</v>
      </c>
      <c r="G20" s="33">
        <v>63.6</v>
      </c>
      <c r="H20" s="32">
        <v>2322</v>
      </c>
      <c r="I20" s="33">
        <v>73.7</v>
      </c>
      <c r="J20" s="32">
        <v>362</v>
      </c>
      <c r="K20" s="99">
        <v>64.9</v>
      </c>
    </row>
    <row r="22" ht="12.75">
      <c r="A22" s="9" t="s">
        <v>290</v>
      </c>
    </row>
    <row r="24" ht="12.75">
      <c r="A24" s="1" t="s">
        <v>134</v>
      </c>
    </row>
  </sheetData>
  <mergeCells count="11">
    <mergeCell ref="A2:K2"/>
    <mergeCell ref="A3:K3"/>
    <mergeCell ref="A4:K4"/>
    <mergeCell ref="A5:K5"/>
    <mergeCell ref="A7:A9"/>
    <mergeCell ref="B7:K7"/>
    <mergeCell ref="B8:C8"/>
    <mergeCell ref="D8:E8"/>
    <mergeCell ref="F8:G8"/>
    <mergeCell ref="H8:I8"/>
    <mergeCell ref="J8:K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2:Q23"/>
  <sheetViews>
    <sheetView workbookViewId="0" topLeftCell="A1">
      <selection activeCell="A2" sqref="A2:Q5"/>
    </sheetView>
  </sheetViews>
  <sheetFormatPr defaultColWidth="8.796875" defaultRowHeight="19.5"/>
  <cols>
    <col min="1" max="2" width="8.796875" style="1" customWidth="1"/>
    <col min="3" max="3" width="5.19921875" style="1" customWidth="1"/>
    <col min="4" max="4" width="8.796875" style="1" customWidth="1"/>
    <col min="5" max="5" width="5.19921875" style="1" customWidth="1"/>
    <col min="6" max="6" width="8.796875" style="1" customWidth="1"/>
    <col min="7" max="7" width="5.19921875" style="1" customWidth="1"/>
    <col min="8" max="8" width="8.796875" style="1" customWidth="1"/>
    <col min="9" max="9" width="5.19921875" style="1" customWidth="1"/>
    <col min="10" max="10" width="8.796875" style="1" customWidth="1"/>
    <col min="11" max="11" width="5.19921875" style="1" customWidth="1"/>
    <col min="12" max="12" width="8.796875" style="1" customWidth="1"/>
    <col min="13" max="13" width="5.19921875" style="1" customWidth="1"/>
    <col min="14" max="14" width="8.796875" style="1" customWidth="1"/>
    <col min="15" max="15" width="5.19921875" style="1" customWidth="1"/>
    <col min="16" max="16" width="8.796875" style="1" customWidth="1"/>
    <col min="17" max="17" width="5.19921875" style="1" customWidth="1"/>
    <col min="18" max="16384" width="8.796875" style="1" customWidth="1"/>
  </cols>
  <sheetData>
    <row r="2" spans="1:17" ht="12.75">
      <c r="A2" s="159" t="s">
        <v>287</v>
      </c>
      <c r="B2" s="159"/>
      <c r="C2" s="159"/>
      <c r="D2" s="159"/>
      <c r="E2" s="159"/>
      <c r="F2" s="159"/>
      <c r="G2" s="159"/>
      <c r="H2" s="159"/>
      <c r="I2" s="159"/>
      <c r="J2" s="159"/>
      <c r="K2" s="159"/>
      <c r="L2" s="159"/>
      <c r="M2" s="159"/>
      <c r="N2" s="159"/>
      <c r="O2" s="159"/>
      <c r="P2" s="159"/>
      <c r="Q2" s="159"/>
    </row>
    <row r="3" spans="1:17" ht="12.75">
      <c r="A3" s="159" t="s">
        <v>288</v>
      </c>
      <c r="B3" s="159"/>
      <c r="C3" s="159"/>
      <c r="D3" s="159"/>
      <c r="E3" s="159"/>
      <c r="F3" s="159"/>
      <c r="G3" s="159"/>
      <c r="H3" s="159"/>
      <c r="I3" s="159"/>
      <c r="J3" s="159"/>
      <c r="K3" s="159"/>
      <c r="L3" s="159"/>
      <c r="M3" s="159"/>
      <c r="N3" s="159"/>
      <c r="O3" s="159"/>
      <c r="P3" s="159"/>
      <c r="Q3" s="159"/>
    </row>
    <row r="4" spans="1:17" ht="12.75">
      <c r="A4" s="159" t="s">
        <v>289</v>
      </c>
      <c r="B4" s="159"/>
      <c r="C4" s="159"/>
      <c r="D4" s="159"/>
      <c r="E4" s="159"/>
      <c r="F4" s="159"/>
      <c r="G4" s="159"/>
      <c r="H4" s="159"/>
      <c r="I4" s="159"/>
      <c r="J4" s="159"/>
      <c r="K4" s="159"/>
      <c r="L4" s="159"/>
      <c r="M4" s="159"/>
      <c r="N4" s="159"/>
      <c r="O4" s="159"/>
      <c r="P4" s="159"/>
      <c r="Q4" s="159"/>
    </row>
    <row r="5" spans="1:17" ht="12.75">
      <c r="A5" s="159" t="s">
        <v>166</v>
      </c>
      <c r="B5" s="159"/>
      <c r="C5" s="159"/>
      <c r="D5" s="159"/>
      <c r="E5" s="159"/>
      <c r="F5" s="159"/>
      <c r="G5" s="159"/>
      <c r="H5" s="159"/>
      <c r="I5" s="159"/>
      <c r="J5" s="159"/>
      <c r="K5" s="159"/>
      <c r="L5" s="159"/>
      <c r="M5" s="159"/>
      <c r="N5" s="159"/>
      <c r="O5" s="159"/>
      <c r="P5" s="159"/>
      <c r="Q5" s="159"/>
    </row>
    <row r="7" spans="1:17" ht="12.75">
      <c r="A7" s="147" t="s">
        <v>13</v>
      </c>
      <c r="B7" s="156" t="s">
        <v>29</v>
      </c>
      <c r="C7" s="157"/>
      <c r="D7" s="156" t="s">
        <v>180</v>
      </c>
      <c r="E7" s="157"/>
      <c r="F7" s="156" t="s">
        <v>148</v>
      </c>
      <c r="G7" s="157"/>
      <c r="H7" s="156" t="s">
        <v>181</v>
      </c>
      <c r="I7" s="157"/>
      <c r="J7" s="156" t="s">
        <v>182</v>
      </c>
      <c r="K7" s="157"/>
      <c r="L7" s="156" t="s">
        <v>183</v>
      </c>
      <c r="M7" s="157"/>
      <c r="N7" s="156" t="s">
        <v>184</v>
      </c>
      <c r="O7" s="157"/>
      <c r="P7" s="156" t="s">
        <v>35</v>
      </c>
      <c r="Q7" s="157"/>
    </row>
    <row r="8" spans="1:17" ht="12.75">
      <c r="A8" s="165"/>
      <c r="B8" s="24" t="s">
        <v>14</v>
      </c>
      <c r="C8" s="24" t="s">
        <v>292</v>
      </c>
      <c r="D8" s="24" t="s">
        <v>14</v>
      </c>
      <c r="E8" s="24" t="s">
        <v>292</v>
      </c>
      <c r="F8" s="24" t="s">
        <v>14</v>
      </c>
      <c r="G8" s="24" t="s">
        <v>292</v>
      </c>
      <c r="H8" s="24" t="s">
        <v>14</v>
      </c>
      <c r="I8" s="24" t="s">
        <v>292</v>
      </c>
      <c r="J8" s="24" t="s">
        <v>14</v>
      </c>
      <c r="K8" s="24" t="s">
        <v>292</v>
      </c>
      <c r="L8" s="24" t="s">
        <v>14</v>
      </c>
      <c r="M8" s="24" t="s">
        <v>292</v>
      </c>
      <c r="N8" s="24" t="s">
        <v>14</v>
      </c>
      <c r="O8" s="24" t="s">
        <v>292</v>
      </c>
      <c r="P8" s="24" t="s">
        <v>14</v>
      </c>
      <c r="Q8" s="24" t="s">
        <v>292</v>
      </c>
    </row>
    <row r="9" spans="1:17" ht="12.75">
      <c r="A9" s="11"/>
      <c r="B9" s="11"/>
      <c r="C9" s="11"/>
      <c r="D9" s="11"/>
      <c r="E9" s="11"/>
      <c r="F9" s="11"/>
      <c r="G9" s="11"/>
      <c r="H9" s="11"/>
      <c r="I9" s="11"/>
      <c r="J9" s="11"/>
      <c r="K9" s="19"/>
      <c r="L9" s="11"/>
      <c r="M9" s="19"/>
      <c r="N9" s="11"/>
      <c r="O9" s="19"/>
      <c r="P9" s="11"/>
      <c r="Q9" s="19"/>
    </row>
    <row r="10" spans="1:17" ht="12.75">
      <c r="A10" s="12" t="s">
        <v>275</v>
      </c>
      <c r="B10" s="30">
        <v>158</v>
      </c>
      <c r="C10" s="31">
        <v>39.9</v>
      </c>
      <c r="D10" s="30">
        <v>63</v>
      </c>
      <c r="E10" s="31">
        <v>36.2</v>
      </c>
      <c r="F10" s="30">
        <v>2</v>
      </c>
      <c r="G10" s="102" t="s">
        <v>177</v>
      </c>
      <c r="H10" s="44" t="s">
        <v>178</v>
      </c>
      <c r="I10" s="44" t="s">
        <v>178</v>
      </c>
      <c r="J10" s="44">
        <v>18</v>
      </c>
      <c r="K10" s="102">
        <v>36</v>
      </c>
      <c r="L10" s="44">
        <v>7</v>
      </c>
      <c r="M10" s="102">
        <v>31.8</v>
      </c>
      <c r="N10" s="44">
        <v>61</v>
      </c>
      <c r="O10" s="102">
        <v>49.2</v>
      </c>
      <c r="P10" s="44">
        <v>7</v>
      </c>
      <c r="Q10" s="102">
        <v>33.3</v>
      </c>
    </row>
    <row r="11" spans="1:17" ht="12.75">
      <c r="A11" s="12" t="s">
        <v>276</v>
      </c>
      <c r="B11" s="30">
        <v>10913</v>
      </c>
      <c r="C11" s="31">
        <v>57</v>
      </c>
      <c r="D11" s="30">
        <v>2523</v>
      </c>
      <c r="E11" s="31">
        <v>53.1</v>
      </c>
      <c r="F11" s="30">
        <v>286</v>
      </c>
      <c r="G11" s="31">
        <v>56.1</v>
      </c>
      <c r="H11" s="30">
        <v>117</v>
      </c>
      <c r="I11" s="31">
        <v>72.7</v>
      </c>
      <c r="J11" s="30">
        <v>3375</v>
      </c>
      <c r="K11" s="96">
        <v>61.1</v>
      </c>
      <c r="L11" s="30">
        <v>447</v>
      </c>
      <c r="M11" s="96">
        <v>52.3</v>
      </c>
      <c r="N11" s="30">
        <v>3400</v>
      </c>
      <c r="O11" s="96">
        <v>56.6</v>
      </c>
      <c r="P11" s="30">
        <v>765</v>
      </c>
      <c r="Q11" s="96">
        <v>56.9</v>
      </c>
    </row>
    <row r="12" spans="1:17" ht="12.75">
      <c r="A12" s="12" t="s">
        <v>277</v>
      </c>
      <c r="B12" s="30">
        <v>28557</v>
      </c>
      <c r="C12" s="31">
        <v>72.6</v>
      </c>
      <c r="D12" s="30">
        <v>3915</v>
      </c>
      <c r="E12" s="31">
        <v>63.5</v>
      </c>
      <c r="F12" s="30">
        <v>621</v>
      </c>
      <c r="G12" s="31">
        <v>69.7</v>
      </c>
      <c r="H12" s="30">
        <v>401</v>
      </c>
      <c r="I12" s="31">
        <v>77.3</v>
      </c>
      <c r="J12" s="30">
        <v>12815</v>
      </c>
      <c r="K12" s="96">
        <v>77.8</v>
      </c>
      <c r="L12" s="30">
        <v>819</v>
      </c>
      <c r="M12" s="96">
        <v>61.8</v>
      </c>
      <c r="N12" s="30">
        <v>7980</v>
      </c>
      <c r="O12" s="96">
        <v>71.3</v>
      </c>
      <c r="P12" s="30">
        <v>2006</v>
      </c>
      <c r="Q12" s="96">
        <v>71.8</v>
      </c>
    </row>
    <row r="13" spans="1:17" ht="12.75">
      <c r="A13" s="12" t="s">
        <v>278</v>
      </c>
      <c r="B13" s="30">
        <v>40288</v>
      </c>
      <c r="C13" s="31">
        <v>84.2</v>
      </c>
      <c r="D13" s="30">
        <v>3132</v>
      </c>
      <c r="E13" s="31">
        <v>70.9</v>
      </c>
      <c r="F13" s="30">
        <v>523</v>
      </c>
      <c r="G13" s="31">
        <v>78.1</v>
      </c>
      <c r="H13" s="30">
        <v>668</v>
      </c>
      <c r="I13" s="31">
        <v>85.9</v>
      </c>
      <c r="J13" s="30">
        <v>23220</v>
      </c>
      <c r="K13" s="96">
        <v>88.1</v>
      </c>
      <c r="L13" s="30">
        <v>813</v>
      </c>
      <c r="M13" s="96">
        <v>74.5</v>
      </c>
      <c r="N13" s="30">
        <v>9685</v>
      </c>
      <c r="O13" s="96">
        <v>82.1</v>
      </c>
      <c r="P13" s="30">
        <v>2247</v>
      </c>
      <c r="Q13" s="96">
        <v>81.5</v>
      </c>
    </row>
    <row r="14" spans="1:17" ht="12.75">
      <c r="A14" s="12" t="s">
        <v>279</v>
      </c>
      <c r="B14" s="30">
        <v>26484</v>
      </c>
      <c r="C14" s="31">
        <v>86.9</v>
      </c>
      <c r="D14" s="30">
        <v>1917</v>
      </c>
      <c r="E14" s="31">
        <v>74.7</v>
      </c>
      <c r="F14" s="30">
        <v>247</v>
      </c>
      <c r="G14" s="31">
        <v>83.2</v>
      </c>
      <c r="H14" s="30">
        <v>489</v>
      </c>
      <c r="I14" s="31">
        <v>85.3</v>
      </c>
      <c r="J14" s="30">
        <v>16239</v>
      </c>
      <c r="K14" s="96">
        <v>90.2</v>
      </c>
      <c r="L14" s="30">
        <v>480</v>
      </c>
      <c r="M14" s="96">
        <v>79.5</v>
      </c>
      <c r="N14" s="30">
        <v>5866</v>
      </c>
      <c r="O14" s="96">
        <v>84.4</v>
      </c>
      <c r="P14" s="30">
        <v>1246</v>
      </c>
      <c r="Q14" s="96">
        <v>84.7</v>
      </c>
    </row>
    <row r="15" spans="1:17" ht="12.75">
      <c r="A15" s="12" t="s">
        <v>280</v>
      </c>
      <c r="B15" s="30">
        <v>8118</v>
      </c>
      <c r="C15" s="31">
        <v>84.8</v>
      </c>
      <c r="D15" s="30">
        <v>663</v>
      </c>
      <c r="E15" s="31">
        <v>73.9</v>
      </c>
      <c r="F15" s="30">
        <v>77</v>
      </c>
      <c r="G15" s="31">
        <v>73.3</v>
      </c>
      <c r="H15" s="30">
        <v>191</v>
      </c>
      <c r="I15" s="31">
        <v>85.3</v>
      </c>
      <c r="J15" s="30">
        <v>5067</v>
      </c>
      <c r="K15" s="96">
        <v>88.5</v>
      </c>
      <c r="L15" s="30">
        <v>163</v>
      </c>
      <c r="M15" s="96">
        <v>75.1</v>
      </c>
      <c r="N15" s="30">
        <v>1619</v>
      </c>
      <c r="O15" s="96">
        <v>81.4</v>
      </c>
      <c r="P15" s="30">
        <v>338</v>
      </c>
      <c r="Q15" s="96">
        <v>81.6</v>
      </c>
    </row>
    <row r="16" spans="1:17" ht="12.75">
      <c r="A16" s="12" t="s">
        <v>281</v>
      </c>
      <c r="B16" s="30">
        <v>1006</v>
      </c>
      <c r="C16" s="31">
        <v>79.5</v>
      </c>
      <c r="D16" s="30">
        <v>88</v>
      </c>
      <c r="E16" s="31">
        <v>68.8</v>
      </c>
      <c r="F16" s="30">
        <v>9</v>
      </c>
      <c r="G16" s="31">
        <v>81.8</v>
      </c>
      <c r="H16" s="30">
        <v>41</v>
      </c>
      <c r="I16" s="31">
        <v>80.4</v>
      </c>
      <c r="J16" s="44">
        <v>605</v>
      </c>
      <c r="K16" s="102">
        <v>83.4</v>
      </c>
      <c r="L16" s="44">
        <v>25</v>
      </c>
      <c r="M16" s="102">
        <v>67.6</v>
      </c>
      <c r="N16" s="44">
        <v>205</v>
      </c>
      <c r="O16" s="102">
        <v>77.9</v>
      </c>
      <c r="P16" s="44">
        <v>33</v>
      </c>
      <c r="Q16" s="102">
        <v>66</v>
      </c>
    </row>
    <row r="17" spans="1:17" ht="12.75">
      <c r="A17" s="4" t="s">
        <v>41</v>
      </c>
      <c r="B17" s="34">
        <v>77</v>
      </c>
      <c r="C17" s="101">
        <v>66.4</v>
      </c>
      <c r="D17" s="34">
        <v>9</v>
      </c>
      <c r="E17" s="31">
        <v>69.2</v>
      </c>
      <c r="F17" s="34">
        <v>2</v>
      </c>
      <c r="G17" s="43" t="s">
        <v>177</v>
      </c>
      <c r="H17" s="34">
        <v>1</v>
      </c>
      <c r="I17" s="43" t="s">
        <v>177</v>
      </c>
      <c r="J17" s="44">
        <v>17</v>
      </c>
      <c r="K17" s="102">
        <v>68</v>
      </c>
      <c r="L17" s="44">
        <v>3</v>
      </c>
      <c r="M17" s="102" t="s">
        <v>177</v>
      </c>
      <c r="N17" s="44">
        <v>7</v>
      </c>
      <c r="O17" s="102">
        <v>63.6</v>
      </c>
      <c r="P17" s="44">
        <v>38</v>
      </c>
      <c r="Q17" s="102">
        <v>63.3</v>
      </c>
    </row>
    <row r="18" spans="1:17" ht="12.75">
      <c r="A18" s="11"/>
      <c r="B18" s="25"/>
      <c r="C18" s="25"/>
      <c r="D18" s="25"/>
      <c r="E18" s="100"/>
      <c r="F18" s="25"/>
      <c r="G18" s="25"/>
      <c r="H18" s="25"/>
      <c r="I18" s="25"/>
      <c r="J18" s="25"/>
      <c r="K18" s="90"/>
      <c r="L18" s="25"/>
      <c r="M18" s="90"/>
      <c r="N18" s="25"/>
      <c r="O18" s="90"/>
      <c r="P18" s="25"/>
      <c r="Q18" s="90"/>
    </row>
    <row r="19" spans="1:17" ht="12.75">
      <c r="A19" s="24" t="s">
        <v>29</v>
      </c>
      <c r="B19" s="32">
        <v>115601</v>
      </c>
      <c r="C19" s="33">
        <v>78</v>
      </c>
      <c r="D19" s="32">
        <v>12310</v>
      </c>
      <c r="E19" s="33">
        <v>64.4</v>
      </c>
      <c r="F19" s="32">
        <v>1767</v>
      </c>
      <c r="G19" s="33">
        <v>71</v>
      </c>
      <c r="H19" s="32">
        <v>1908</v>
      </c>
      <c r="I19" s="33">
        <v>82.7</v>
      </c>
      <c r="J19" s="32">
        <v>61356</v>
      </c>
      <c r="K19" s="99">
        <v>84.2</v>
      </c>
      <c r="L19" s="32">
        <v>2757</v>
      </c>
      <c r="M19" s="99">
        <v>66.3</v>
      </c>
      <c r="N19" s="32">
        <v>28823</v>
      </c>
      <c r="O19" s="99">
        <v>75.2</v>
      </c>
      <c r="P19" s="32">
        <v>6680</v>
      </c>
      <c r="Q19" s="99">
        <v>74.9</v>
      </c>
    </row>
    <row r="21" ht="12.75">
      <c r="A21" s="9" t="s">
        <v>291</v>
      </c>
    </row>
    <row r="23" ht="12.75">
      <c r="A23" s="1" t="s">
        <v>134</v>
      </c>
    </row>
  </sheetData>
  <mergeCells count="13">
    <mergeCell ref="L7:M7"/>
    <mergeCell ref="N7:O7"/>
    <mergeCell ref="A7:A8"/>
    <mergeCell ref="B7:C7"/>
    <mergeCell ref="D7:E7"/>
    <mergeCell ref="F7:G7"/>
    <mergeCell ref="A2:Q2"/>
    <mergeCell ref="P7:Q7"/>
    <mergeCell ref="A5:Q5"/>
    <mergeCell ref="A4:Q4"/>
    <mergeCell ref="A3:Q3"/>
    <mergeCell ref="H7:I7"/>
    <mergeCell ref="J7:K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2:H26"/>
  <sheetViews>
    <sheetView workbookViewId="0" topLeftCell="A1">
      <selection activeCell="A2" sqref="A2:H4"/>
    </sheetView>
  </sheetViews>
  <sheetFormatPr defaultColWidth="8.796875" defaultRowHeight="19.5"/>
  <cols>
    <col min="1" max="16384" width="8.796875" style="1" customWidth="1"/>
  </cols>
  <sheetData>
    <row r="2" spans="1:8" ht="12.75">
      <c r="A2" s="159" t="s">
        <v>293</v>
      </c>
      <c r="B2" s="159"/>
      <c r="C2" s="159"/>
      <c r="D2" s="159"/>
      <c r="E2" s="159"/>
      <c r="F2" s="159"/>
      <c r="G2" s="159"/>
      <c r="H2" s="159"/>
    </row>
    <row r="3" spans="1:8" ht="12.75">
      <c r="A3" s="159" t="s">
        <v>294</v>
      </c>
      <c r="B3" s="159"/>
      <c r="C3" s="159"/>
      <c r="D3" s="159"/>
      <c r="E3" s="159"/>
      <c r="F3" s="159"/>
      <c r="G3" s="159"/>
      <c r="H3" s="159"/>
    </row>
    <row r="4" spans="1:8" ht="12.75">
      <c r="A4" s="159" t="s">
        <v>166</v>
      </c>
      <c r="B4" s="159"/>
      <c r="C4" s="159"/>
      <c r="D4" s="159"/>
      <c r="E4" s="159"/>
      <c r="F4" s="159"/>
      <c r="G4" s="159"/>
      <c r="H4" s="159"/>
    </row>
    <row r="6" spans="1:8" ht="12.75">
      <c r="A6" s="150" t="s">
        <v>295</v>
      </c>
      <c r="B6" s="163" t="s">
        <v>223</v>
      </c>
      <c r="C6" s="163"/>
      <c r="D6" s="163"/>
      <c r="E6" s="163"/>
      <c r="F6" s="163"/>
      <c r="G6" s="163"/>
      <c r="H6" s="163"/>
    </row>
    <row r="7" spans="1:8" ht="25.5">
      <c r="A7" s="191"/>
      <c r="B7" s="71" t="s">
        <v>29</v>
      </c>
      <c r="C7" s="71" t="s">
        <v>265</v>
      </c>
      <c r="D7" s="71" t="s">
        <v>266</v>
      </c>
      <c r="E7" s="71" t="s">
        <v>267</v>
      </c>
      <c r="F7" s="71" t="s">
        <v>268</v>
      </c>
      <c r="G7" s="84" t="s">
        <v>296</v>
      </c>
      <c r="H7" s="71" t="s">
        <v>41</v>
      </c>
    </row>
    <row r="8" spans="1:8" ht="12.75">
      <c r="A8" s="4" t="s">
        <v>297</v>
      </c>
      <c r="B8" s="34">
        <v>24171</v>
      </c>
      <c r="C8" s="34">
        <v>9814</v>
      </c>
      <c r="D8" s="34">
        <v>8606</v>
      </c>
      <c r="E8" s="34">
        <v>3678</v>
      </c>
      <c r="F8" s="34">
        <v>1266</v>
      </c>
      <c r="G8" s="34">
        <v>600</v>
      </c>
      <c r="H8" s="34">
        <v>207</v>
      </c>
    </row>
    <row r="9" spans="1:8" ht="12.75">
      <c r="A9" s="4" t="s">
        <v>298</v>
      </c>
      <c r="B9" s="34">
        <v>59338</v>
      </c>
      <c r="C9" s="34">
        <v>23878</v>
      </c>
      <c r="D9" s="34">
        <v>20038</v>
      </c>
      <c r="E9" s="34">
        <v>10019</v>
      </c>
      <c r="F9" s="34">
        <v>3344</v>
      </c>
      <c r="G9" s="34">
        <v>1525</v>
      </c>
      <c r="H9" s="34">
        <v>534</v>
      </c>
    </row>
    <row r="10" spans="1:8" ht="12.75">
      <c r="A10" s="4" t="s">
        <v>299</v>
      </c>
      <c r="B10" s="34">
        <v>32092</v>
      </c>
      <c r="C10" s="34">
        <v>12659</v>
      </c>
      <c r="D10" s="34">
        <v>10181</v>
      </c>
      <c r="E10" s="34">
        <v>5657</v>
      </c>
      <c r="F10" s="34">
        <v>2101</v>
      </c>
      <c r="G10" s="34">
        <v>1180</v>
      </c>
      <c r="H10" s="34">
        <v>314</v>
      </c>
    </row>
    <row r="11" spans="1:8" ht="12.75">
      <c r="A11" s="4"/>
      <c r="B11" s="34"/>
      <c r="C11" s="34"/>
      <c r="D11" s="34"/>
      <c r="E11" s="34"/>
      <c r="F11" s="34"/>
      <c r="G11" s="34"/>
      <c r="H11" s="34"/>
    </row>
    <row r="12" spans="1:8" ht="12.75">
      <c r="A12" s="4" t="s">
        <v>300</v>
      </c>
      <c r="B12" s="34">
        <v>13288</v>
      </c>
      <c r="C12" s="34">
        <v>5337</v>
      </c>
      <c r="D12" s="34">
        <v>3907</v>
      </c>
      <c r="E12" s="34">
        <v>2270</v>
      </c>
      <c r="F12" s="34">
        <v>1007</v>
      </c>
      <c r="G12" s="34">
        <v>652</v>
      </c>
      <c r="H12" s="34">
        <v>115</v>
      </c>
    </row>
    <row r="13" spans="1:8" ht="12.75">
      <c r="A13" s="4" t="s">
        <v>301</v>
      </c>
      <c r="B13" s="34">
        <v>7128</v>
      </c>
      <c r="C13" s="34">
        <v>2906</v>
      </c>
      <c r="D13" s="34">
        <v>1979</v>
      </c>
      <c r="E13" s="34">
        <v>1180</v>
      </c>
      <c r="F13" s="34">
        <v>555</v>
      </c>
      <c r="G13" s="34">
        <v>431</v>
      </c>
      <c r="H13" s="34">
        <v>77</v>
      </c>
    </row>
    <row r="14" spans="1:8" ht="12.75">
      <c r="A14" s="4" t="s">
        <v>302</v>
      </c>
      <c r="B14" s="34">
        <v>3995</v>
      </c>
      <c r="C14" s="34">
        <v>1637</v>
      </c>
      <c r="D14" s="34">
        <v>1099</v>
      </c>
      <c r="E14" s="34">
        <v>669</v>
      </c>
      <c r="F14" s="34">
        <v>294</v>
      </c>
      <c r="G14" s="34">
        <v>251</v>
      </c>
      <c r="H14" s="34">
        <v>45</v>
      </c>
    </row>
    <row r="15" spans="1:8" ht="12.75">
      <c r="A15" s="4"/>
      <c r="B15" s="34"/>
      <c r="C15" s="34"/>
      <c r="D15" s="34"/>
      <c r="E15" s="34"/>
      <c r="F15" s="34"/>
      <c r="G15" s="34"/>
      <c r="H15" s="34"/>
    </row>
    <row r="16" spans="1:8" ht="12.75">
      <c r="A16" s="4" t="s">
        <v>303</v>
      </c>
      <c r="B16" s="34">
        <v>2170</v>
      </c>
      <c r="C16" s="34">
        <v>840</v>
      </c>
      <c r="D16" s="34">
        <v>584</v>
      </c>
      <c r="E16" s="34">
        <v>358</v>
      </c>
      <c r="F16" s="34">
        <v>203</v>
      </c>
      <c r="G16" s="34">
        <v>159</v>
      </c>
      <c r="H16" s="34">
        <v>26</v>
      </c>
    </row>
    <row r="17" spans="1:8" ht="12.75">
      <c r="A17" s="4" t="s">
        <v>304</v>
      </c>
      <c r="B17" s="34">
        <v>1097</v>
      </c>
      <c r="C17" s="34">
        <v>412</v>
      </c>
      <c r="D17" s="34">
        <v>319</v>
      </c>
      <c r="E17" s="34">
        <v>192</v>
      </c>
      <c r="F17" s="34">
        <v>83</v>
      </c>
      <c r="G17" s="34">
        <v>82</v>
      </c>
      <c r="H17" s="34">
        <v>9</v>
      </c>
    </row>
    <row r="18" spans="1:8" ht="12.75">
      <c r="A18" s="4" t="s">
        <v>305</v>
      </c>
      <c r="B18" s="34">
        <v>257</v>
      </c>
      <c r="C18" s="34">
        <v>98</v>
      </c>
      <c r="D18" s="34">
        <v>72</v>
      </c>
      <c r="E18" s="34">
        <v>40</v>
      </c>
      <c r="F18" s="34">
        <v>27</v>
      </c>
      <c r="G18" s="34">
        <v>16</v>
      </c>
      <c r="H18" s="34">
        <v>4</v>
      </c>
    </row>
    <row r="19" spans="1:8" ht="12.75">
      <c r="A19" s="4"/>
      <c r="B19" s="34"/>
      <c r="C19" s="34"/>
      <c r="D19" s="34"/>
      <c r="E19" s="34"/>
      <c r="F19" s="34"/>
      <c r="G19" s="34"/>
      <c r="H19" s="34"/>
    </row>
    <row r="20" spans="1:8" ht="12.75">
      <c r="A20" s="4" t="s">
        <v>274</v>
      </c>
      <c r="B20" s="34">
        <v>2549</v>
      </c>
      <c r="C20" s="34">
        <v>818</v>
      </c>
      <c r="D20" s="34">
        <v>612</v>
      </c>
      <c r="E20" s="34">
        <v>453</v>
      </c>
      <c r="F20" s="34">
        <v>281</v>
      </c>
      <c r="G20" s="34">
        <v>345</v>
      </c>
      <c r="H20" s="34">
        <v>40</v>
      </c>
    </row>
    <row r="21" spans="1:8" ht="12.75">
      <c r="A21" s="5" t="s">
        <v>41</v>
      </c>
      <c r="B21" s="60">
        <v>2079</v>
      </c>
      <c r="C21" s="60">
        <v>758</v>
      </c>
      <c r="D21" s="60">
        <v>553</v>
      </c>
      <c r="E21" s="60">
        <v>364</v>
      </c>
      <c r="F21" s="60">
        <v>150</v>
      </c>
      <c r="G21" s="60">
        <v>133</v>
      </c>
      <c r="H21" s="60">
        <v>121</v>
      </c>
    </row>
    <row r="22" spans="1:8" ht="12.75">
      <c r="A22" s="5" t="s">
        <v>29</v>
      </c>
      <c r="B22" s="60">
        <v>148164</v>
      </c>
      <c r="C22" s="60">
        <v>59157</v>
      </c>
      <c r="D22" s="60">
        <v>47950</v>
      </c>
      <c r="E22" s="60">
        <v>24880</v>
      </c>
      <c r="F22" s="60">
        <v>9311</v>
      </c>
      <c r="G22" s="60">
        <v>5374</v>
      </c>
      <c r="H22" s="60">
        <v>1492</v>
      </c>
    </row>
    <row r="23" spans="1:8" ht="51">
      <c r="A23" s="85" t="s">
        <v>306</v>
      </c>
      <c r="B23" s="107">
        <v>78</v>
      </c>
      <c r="C23" s="107">
        <v>78.4</v>
      </c>
      <c r="D23" s="107">
        <v>81</v>
      </c>
      <c r="E23" s="107">
        <v>77.8</v>
      </c>
      <c r="F23" s="107">
        <v>72.1</v>
      </c>
      <c r="G23" s="107">
        <v>61.5</v>
      </c>
      <c r="H23" s="107">
        <v>70.7</v>
      </c>
    </row>
    <row r="24" spans="1:8" ht="51">
      <c r="A24" s="84" t="s">
        <v>307</v>
      </c>
      <c r="B24" s="108">
        <v>4.1</v>
      </c>
      <c r="C24" s="108">
        <v>3.7</v>
      </c>
      <c r="D24" s="108">
        <v>3.3</v>
      </c>
      <c r="E24" s="108">
        <v>4.2</v>
      </c>
      <c r="F24" s="108">
        <v>6.4</v>
      </c>
      <c r="G24" s="108">
        <v>11.2</v>
      </c>
      <c r="H24" s="108">
        <v>5.3</v>
      </c>
    </row>
    <row r="26" ht="12.75">
      <c r="A26" s="1" t="s">
        <v>134</v>
      </c>
    </row>
  </sheetData>
  <mergeCells count="5">
    <mergeCell ref="A2:H2"/>
    <mergeCell ref="A6:A7"/>
    <mergeCell ref="B6:H6"/>
    <mergeCell ref="A4:H4"/>
    <mergeCell ref="A3:H3"/>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2:K21"/>
  <sheetViews>
    <sheetView workbookViewId="0" topLeftCell="A1">
      <selection activeCell="A2" sqref="A2:K5"/>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1" ht="12.75">
      <c r="A2" s="169" t="s">
        <v>308</v>
      </c>
      <c r="B2" s="169"/>
      <c r="C2" s="169"/>
      <c r="D2" s="169"/>
      <c r="E2" s="169"/>
      <c r="F2" s="169"/>
      <c r="G2" s="169"/>
      <c r="H2" s="169"/>
      <c r="I2" s="169"/>
      <c r="J2" s="169"/>
      <c r="K2" s="169"/>
    </row>
    <row r="3" spans="1:11" ht="12.75">
      <c r="A3" s="169" t="s">
        <v>309</v>
      </c>
      <c r="B3" s="169"/>
      <c r="C3" s="169"/>
      <c r="D3" s="169"/>
      <c r="E3" s="169"/>
      <c r="F3" s="169"/>
      <c r="G3" s="169"/>
      <c r="H3" s="169"/>
      <c r="I3" s="169"/>
      <c r="J3" s="169"/>
      <c r="K3" s="169"/>
    </row>
    <row r="4" spans="1:11" ht="12.75">
      <c r="A4" s="169" t="s">
        <v>317</v>
      </c>
      <c r="B4" s="169"/>
      <c r="C4" s="169"/>
      <c r="D4" s="169"/>
      <c r="E4" s="169"/>
      <c r="F4" s="169"/>
      <c r="G4" s="169"/>
      <c r="H4" s="169"/>
      <c r="I4" s="169"/>
      <c r="J4" s="169"/>
      <c r="K4" s="169"/>
    </row>
    <row r="5" spans="1:11" ht="12.75">
      <c r="A5" s="169" t="s">
        <v>166</v>
      </c>
      <c r="B5" s="169"/>
      <c r="C5" s="169"/>
      <c r="D5" s="169"/>
      <c r="E5" s="169"/>
      <c r="F5" s="169"/>
      <c r="G5" s="169"/>
      <c r="H5" s="169"/>
      <c r="I5" s="169"/>
      <c r="J5" s="169"/>
      <c r="K5" s="169"/>
    </row>
    <row r="7" spans="1:11" ht="12.75">
      <c r="A7" s="173" t="s">
        <v>310</v>
      </c>
      <c r="B7" s="163" t="s">
        <v>7</v>
      </c>
      <c r="C7" s="163"/>
      <c r="D7" s="163"/>
      <c r="E7" s="163"/>
      <c r="F7" s="163"/>
      <c r="G7" s="163"/>
      <c r="H7" s="163"/>
      <c r="I7" s="163"/>
      <c r="J7" s="163"/>
      <c r="K7" s="163"/>
    </row>
    <row r="8" spans="1:11" ht="12.75">
      <c r="A8" s="178"/>
      <c r="B8" s="196" t="s">
        <v>8</v>
      </c>
      <c r="C8" s="196"/>
      <c r="D8" s="196" t="s">
        <v>9</v>
      </c>
      <c r="E8" s="196"/>
      <c r="F8" s="196" t="s">
        <v>10</v>
      </c>
      <c r="G8" s="196"/>
      <c r="H8" s="196" t="s">
        <v>11</v>
      </c>
      <c r="I8" s="196"/>
      <c r="J8" s="196" t="s">
        <v>12</v>
      </c>
      <c r="K8" s="196"/>
    </row>
    <row r="9" spans="1:11" ht="12.75">
      <c r="A9" s="174"/>
      <c r="B9" s="16" t="s">
        <v>14</v>
      </c>
      <c r="C9" s="16" t="s">
        <v>15</v>
      </c>
      <c r="D9" s="16" t="s">
        <v>14</v>
      </c>
      <c r="E9" s="16" t="s">
        <v>15</v>
      </c>
      <c r="F9" s="16" t="s">
        <v>14</v>
      </c>
      <c r="G9" s="16" t="s">
        <v>15</v>
      </c>
      <c r="H9" s="16" t="s">
        <v>14</v>
      </c>
      <c r="I9" s="16" t="s">
        <v>15</v>
      </c>
      <c r="J9" s="16" t="s">
        <v>14</v>
      </c>
      <c r="K9" s="16" t="s">
        <v>15</v>
      </c>
    </row>
    <row r="10" spans="1:11" ht="12.75">
      <c r="A10" s="70" t="s">
        <v>24</v>
      </c>
      <c r="B10" s="30">
        <v>2549</v>
      </c>
      <c r="C10" s="31">
        <v>1.7203909181717558</v>
      </c>
      <c r="D10" s="30">
        <v>930</v>
      </c>
      <c r="E10" s="31">
        <v>0.8073897869532757</v>
      </c>
      <c r="F10" s="30">
        <v>1554</v>
      </c>
      <c r="G10" s="31">
        <v>5.207949328060592</v>
      </c>
      <c r="H10" s="30">
        <v>36</v>
      </c>
      <c r="I10" s="31">
        <v>1.425742574257426</v>
      </c>
      <c r="J10" s="30">
        <v>29</v>
      </c>
      <c r="K10" s="31">
        <v>4.723127035830619</v>
      </c>
    </row>
    <row r="11" spans="1:11" ht="12.75">
      <c r="A11" s="70" t="s">
        <v>311</v>
      </c>
      <c r="B11" s="30">
        <v>3739</v>
      </c>
      <c r="C11" s="31">
        <v>2.523554979617181</v>
      </c>
      <c r="D11" s="30">
        <v>2021</v>
      </c>
      <c r="E11" s="31">
        <v>1.7545535047662042</v>
      </c>
      <c r="F11" s="30">
        <v>1593</v>
      </c>
      <c r="G11" s="31">
        <v>5.338650759073695</v>
      </c>
      <c r="H11" s="30">
        <v>104</v>
      </c>
      <c r="I11" s="31">
        <v>4.118811881188119</v>
      </c>
      <c r="J11" s="30">
        <v>21</v>
      </c>
      <c r="K11" s="31">
        <v>3.420195439739414</v>
      </c>
    </row>
    <row r="12" spans="1:11" ht="12.75">
      <c r="A12" s="70" t="s">
        <v>312</v>
      </c>
      <c r="B12" s="30">
        <v>25389</v>
      </c>
      <c r="C12" s="31">
        <v>17.1357414756621</v>
      </c>
      <c r="D12" s="30">
        <v>18775</v>
      </c>
      <c r="E12" s="31">
        <v>16.299723924782526</v>
      </c>
      <c r="F12" s="30">
        <v>5966</v>
      </c>
      <c r="G12" s="31">
        <v>19.993967626260932</v>
      </c>
      <c r="H12" s="30">
        <v>561</v>
      </c>
      <c r="I12" s="31">
        <v>22.21782178217822</v>
      </c>
      <c r="J12" s="30">
        <v>87</v>
      </c>
      <c r="K12" s="31">
        <v>14.169381107491857</v>
      </c>
    </row>
    <row r="13" spans="1:11" ht="12.75">
      <c r="A13" s="70" t="s">
        <v>25</v>
      </c>
      <c r="B13" s="30">
        <v>90606</v>
      </c>
      <c r="C13" s="31">
        <v>61.15250668178505</v>
      </c>
      <c r="D13" s="30">
        <v>73779</v>
      </c>
      <c r="E13" s="31">
        <v>64.05205493723194</v>
      </c>
      <c r="F13" s="30">
        <v>15115</v>
      </c>
      <c r="G13" s="31">
        <v>50.65518281443748</v>
      </c>
      <c r="H13" s="30">
        <v>1430</v>
      </c>
      <c r="I13" s="31">
        <v>56.63366336633663</v>
      </c>
      <c r="J13" s="30">
        <v>282</v>
      </c>
      <c r="K13" s="31">
        <v>45.928338762214985</v>
      </c>
    </row>
    <row r="14" spans="1:11" ht="12.75">
      <c r="A14" s="70" t="s">
        <v>26</v>
      </c>
      <c r="B14" s="30">
        <v>17606</v>
      </c>
      <c r="C14" s="31">
        <v>11.882778542695933</v>
      </c>
      <c r="D14" s="30">
        <v>13448</v>
      </c>
      <c r="E14" s="31">
        <v>11.675029951556613</v>
      </c>
      <c r="F14" s="30">
        <v>3818</v>
      </c>
      <c r="G14" s="31">
        <v>12.795334964308456</v>
      </c>
      <c r="H14" s="30">
        <v>272</v>
      </c>
      <c r="I14" s="31">
        <v>10.772277227722773</v>
      </c>
      <c r="J14" s="30">
        <v>68</v>
      </c>
      <c r="K14" s="31">
        <v>11.074918566775244</v>
      </c>
    </row>
    <row r="15" spans="1:11" ht="12.75">
      <c r="A15" s="70" t="s">
        <v>313</v>
      </c>
      <c r="B15" s="30">
        <v>4406</v>
      </c>
      <c r="C15" s="31">
        <v>2.9737318106962554</v>
      </c>
      <c r="D15" s="30">
        <v>3562</v>
      </c>
      <c r="E15" s="31">
        <v>3.0923897001371694</v>
      </c>
      <c r="F15" s="30">
        <v>756</v>
      </c>
      <c r="G15" s="31">
        <v>2.5335969704078556</v>
      </c>
      <c r="H15" s="30">
        <v>60</v>
      </c>
      <c r="I15" s="31">
        <v>2.376237623762376</v>
      </c>
      <c r="J15" s="30">
        <v>28</v>
      </c>
      <c r="K15" s="31">
        <v>4.5602605863192185</v>
      </c>
    </row>
    <row r="16" spans="1:11" ht="12.75">
      <c r="A16" s="110" t="s">
        <v>28</v>
      </c>
      <c r="B16" s="103">
        <v>3869</v>
      </c>
      <c r="C16" s="100">
        <v>2.611295591371723</v>
      </c>
      <c r="D16" s="103">
        <v>2671</v>
      </c>
      <c r="E16" s="100">
        <v>2.318858194572257</v>
      </c>
      <c r="F16" s="103">
        <v>1037</v>
      </c>
      <c r="G16" s="100">
        <v>3.4753175374509873</v>
      </c>
      <c r="H16" s="103">
        <v>62</v>
      </c>
      <c r="I16" s="100">
        <v>2.4554455445544554</v>
      </c>
      <c r="J16" s="103">
        <v>99</v>
      </c>
      <c r="K16" s="100">
        <v>16.123778501628664</v>
      </c>
    </row>
    <row r="17" spans="1:11" ht="12.75">
      <c r="A17" s="24" t="s">
        <v>29</v>
      </c>
      <c r="B17" s="32">
        <v>148164</v>
      </c>
      <c r="C17" s="33">
        <v>100</v>
      </c>
      <c r="D17" s="32">
        <v>115186</v>
      </c>
      <c r="E17" s="33">
        <v>100</v>
      </c>
      <c r="F17" s="32">
        <v>29839</v>
      </c>
      <c r="G17" s="33">
        <v>100</v>
      </c>
      <c r="H17" s="32">
        <v>2525</v>
      </c>
      <c r="I17" s="33">
        <v>100</v>
      </c>
      <c r="J17" s="32">
        <v>614</v>
      </c>
      <c r="K17" s="33">
        <v>100</v>
      </c>
    </row>
    <row r="18" spans="1:11" ht="25.5">
      <c r="A18" s="15" t="s">
        <v>264</v>
      </c>
      <c r="B18" s="195">
        <v>12</v>
      </c>
      <c r="C18" s="193"/>
      <c r="D18" s="195">
        <v>12</v>
      </c>
      <c r="E18" s="193"/>
      <c r="F18" s="195">
        <v>11</v>
      </c>
      <c r="G18" s="193"/>
      <c r="H18" s="198">
        <v>12</v>
      </c>
      <c r="I18" s="199"/>
      <c r="J18" s="198">
        <v>11.5</v>
      </c>
      <c r="K18" s="199"/>
    </row>
    <row r="19" spans="1:11" ht="25.5">
      <c r="A19" s="23" t="s">
        <v>314</v>
      </c>
      <c r="B19" s="111">
        <v>11.8</v>
      </c>
      <c r="C19" s="28"/>
      <c r="D19" s="195">
        <v>11.8</v>
      </c>
      <c r="E19" s="193"/>
      <c r="F19" s="195">
        <v>10.6</v>
      </c>
      <c r="G19" s="193"/>
      <c r="H19" s="197">
        <v>11</v>
      </c>
      <c r="I19" s="193"/>
      <c r="J19" s="195">
        <v>11.1</v>
      </c>
      <c r="K19" s="193"/>
    </row>
    <row r="21" ht="12.75">
      <c r="A21" s="1" t="s">
        <v>134</v>
      </c>
    </row>
  </sheetData>
  <mergeCells count="20">
    <mergeCell ref="A7:A9"/>
    <mergeCell ref="B18:C18"/>
    <mergeCell ref="D18:E18"/>
    <mergeCell ref="F18:G18"/>
    <mergeCell ref="F8:G8"/>
    <mergeCell ref="D8:E8"/>
    <mergeCell ref="B8:C8"/>
    <mergeCell ref="B7:K7"/>
    <mergeCell ref="H18:I18"/>
    <mergeCell ref="J18:K18"/>
    <mergeCell ref="A3:K3"/>
    <mergeCell ref="A2:K2"/>
    <mergeCell ref="F19:G19"/>
    <mergeCell ref="D19:E19"/>
    <mergeCell ref="A5:K5"/>
    <mergeCell ref="A4:K4"/>
    <mergeCell ref="J8:K8"/>
    <mergeCell ref="H8:I8"/>
    <mergeCell ref="J19:K19"/>
    <mergeCell ref="H19:I19"/>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1" ht="12.75">
      <c r="A2" s="169" t="s">
        <v>315</v>
      </c>
      <c r="B2" s="169"/>
      <c r="C2" s="169"/>
      <c r="D2" s="169"/>
      <c r="E2" s="169"/>
      <c r="F2" s="169"/>
      <c r="G2" s="169"/>
      <c r="H2" s="169"/>
      <c r="I2" s="169"/>
      <c r="J2" s="169"/>
      <c r="K2" s="169"/>
    </row>
    <row r="3" spans="1:11" ht="12.75">
      <c r="A3" s="169" t="s">
        <v>309</v>
      </c>
      <c r="B3" s="169"/>
      <c r="C3" s="169"/>
      <c r="D3" s="169"/>
      <c r="E3" s="169"/>
      <c r="F3" s="169"/>
      <c r="G3" s="169"/>
      <c r="H3" s="169"/>
      <c r="I3" s="169"/>
      <c r="J3" s="169"/>
      <c r="K3" s="169"/>
    </row>
    <row r="4" spans="1:11" ht="12.75">
      <c r="A4" s="169" t="s">
        <v>316</v>
      </c>
      <c r="B4" s="169"/>
      <c r="C4" s="169"/>
      <c r="D4" s="169"/>
      <c r="E4" s="169"/>
      <c r="F4" s="169"/>
      <c r="G4" s="169"/>
      <c r="H4" s="169"/>
      <c r="I4" s="169"/>
      <c r="J4" s="169"/>
      <c r="K4" s="169"/>
    </row>
    <row r="5" spans="1:11" ht="12.75">
      <c r="A5" s="169" t="s">
        <v>166</v>
      </c>
      <c r="B5" s="169"/>
      <c r="C5" s="169"/>
      <c r="D5" s="169"/>
      <c r="E5" s="169"/>
      <c r="F5" s="169"/>
      <c r="G5" s="169"/>
      <c r="H5" s="169"/>
      <c r="I5" s="169"/>
      <c r="J5" s="169"/>
      <c r="K5" s="169"/>
    </row>
    <row r="7" spans="1:11" ht="12.75">
      <c r="A7" s="173" t="s">
        <v>310</v>
      </c>
      <c r="B7" s="163" t="s">
        <v>7</v>
      </c>
      <c r="C7" s="163"/>
      <c r="D7" s="163"/>
      <c r="E7" s="163"/>
      <c r="F7" s="163"/>
      <c r="G7" s="163"/>
      <c r="H7" s="163"/>
      <c r="I7" s="163"/>
      <c r="J7" s="163"/>
      <c r="K7" s="163"/>
    </row>
    <row r="8" spans="1:11" ht="12.75">
      <c r="A8" s="178"/>
      <c r="B8" s="196" t="s">
        <v>8</v>
      </c>
      <c r="C8" s="196"/>
      <c r="D8" s="196" t="s">
        <v>9</v>
      </c>
      <c r="E8" s="196"/>
      <c r="F8" s="196" t="s">
        <v>10</v>
      </c>
      <c r="G8" s="196"/>
      <c r="H8" s="196" t="s">
        <v>11</v>
      </c>
      <c r="I8" s="196"/>
      <c r="J8" s="196" t="s">
        <v>12</v>
      </c>
      <c r="K8" s="196"/>
    </row>
    <row r="9" spans="1:11" ht="12.75">
      <c r="A9" s="174"/>
      <c r="B9" s="16" t="s">
        <v>14</v>
      </c>
      <c r="C9" s="16" t="s">
        <v>15</v>
      </c>
      <c r="D9" s="16" t="s">
        <v>14</v>
      </c>
      <c r="E9" s="16" t="s">
        <v>15</v>
      </c>
      <c r="F9" s="16" t="s">
        <v>14</v>
      </c>
      <c r="G9" s="16" t="s">
        <v>15</v>
      </c>
      <c r="H9" s="16" t="s">
        <v>14</v>
      </c>
      <c r="I9" s="16" t="s">
        <v>15</v>
      </c>
      <c r="J9" s="16" t="s">
        <v>14</v>
      </c>
      <c r="K9" s="16" t="s">
        <v>15</v>
      </c>
    </row>
    <row r="10" spans="1:11" ht="12.75">
      <c r="A10" s="70" t="s">
        <v>24</v>
      </c>
      <c r="B10" s="30">
        <v>2549</v>
      </c>
      <c r="C10" s="31">
        <v>1.7203909181717558</v>
      </c>
      <c r="D10" s="30">
        <v>914</v>
      </c>
      <c r="E10" s="31">
        <v>0.8037001864162359</v>
      </c>
      <c r="F10" s="30">
        <v>1569</v>
      </c>
      <c r="G10" s="31">
        <v>5.105759843800846</v>
      </c>
      <c r="H10" s="30">
        <v>40</v>
      </c>
      <c r="I10" s="31">
        <v>1.2690355329949239</v>
      </c>
      <c r="J10" s="30">
        <v>26</v>
      </c>
      <c r="K10" s="31">
        <v>4.659498207885305</v>
      </c>
    </row>
    <row r="11" spans="1:11" ht="12.75">
      <c r="A11" s="70" t="s">
        <v>311</v>
      </c>
      <c r="B11" s="30">
        <v>3739</v>
      </c>
      <c r="C11" s="31">
        <v>2.523554979617181</v>
      </c>
      <c r="D11" s="30">
        <v>1990</v>
      </c>
      <c r="E11" s="31">
        <v>1.7498505152826143</v>
      </c>
      <c r="F11" s="30">
        <v>1614</v>
      </c>
      <c r="G11" s="31">
        <v>5.252196550602017</v>
      </c>
      <c r="H11" s="30">
        <v>115</v>
      </c>
      <c r="I11" s="31">
        <v>3.648477157360406</v>
      </c>
      <c r="J11" s="30">
        <v>20</v>
      </c>
      <c r="K11" s="31">
        <v>3.584229390681003</v>
      </c>
    </row>
    <row r="12" spans="1:11" ht="12.75">
      <c r="A12" s="70" t="s">
        <v>312</v>
      </c>
      <c r="B12" s="30">
        <v>25389</v>
      </c>
      <c r="C12" s="31">
        <v>17.1357414756621</v>
      </c>
      <c r="D12" s="30">
        <v>18465</v>
      </c>
      <c r="E12" s="31">
        <v>16.23667827371531</v>
      </c>
      <c r="F12" s="30">
        <v>6159</v>
      </c>
      <c r="G12" s="31">
        <v>20.04230393752034</v>
      </c>
      <c r="H12" s="30">
        <v>688</v>
      </c>
      <c r="I12" s="31">
        <v>21.82741116751269</v>
      </c>
      <c r="J12" s="30">
        <v>77</v>
      </c>
      <c r="K12" s="31">
        <v>13.799283154121863</v>
      </c>
    </row>
    <row r="13" spans="1:11" ht="12.75">
      <c r="A13" s="70" t="s">
        <v>25</v>
      </c>
      <c r="B13" s="30">
        <v>90606</v>
      </c>
      <c r="C13" s="31">
        <v>61.15250668178505</v>
      </c>
      <c r="D13" s="30">
        <v>72931</v>
      </c>
      <c r="E13" s="31">
        <v>64.12982308044036</v>
      </c>
      <c r="F13" s="30">
        <v>15621</v>
      </c>
      <c r="G13" s="31">
        <v>50.83306215424667</v>
      </c>
      <c r="H13" s="30">
        <v>1805</v>
      </c>
      <c r="I13" s="31">
        <v>57.26522842639594</v>
      </c>
      <c r="J13" s="30">
        <v>249</v>
      </c>
      <c r="K13" s="31">
        <v>44.623655913978496</v>
      </c>
    </row>
    <row r="14" spans="1:11" ht="12.75">
      <c r="A14" s="70" t="s">
        <v>26</v>
      </c>
      <c r="B14" s="30">
        <v>17606</v>
      </c>
      <c r="C14" s="31">
        <v>11.882778542695933</v>
      </c>
      <c r="D14" s="30">
        <v>13271</v>
      </c>
      <c r="E14" s="31">
        <v>11.669480496640992</v>
      </c>
      <c r="F14" s="30">
        <v>3928</v>
      </c>
      <c r="G14" s="31">
        <v>12.78229742922226</v>
      </c>
      <c r="H14" s="30">
        <v>344</v>
      </c>
      <c r="I14" s="31">
        <v>10.913705583756345</v>
      </c>
      <c r="J14" s="30">
        <v>63</v>
      </c>
      <c r="K14" s="31">
        <v>11.29032258064516</v>
      </c>
    </row>
    <row r="15" spans="1:11" ht="12.75">
      <c r="A15" s="70" t="s">
        <v>313</v>
      </c>
      <c r="B15" s="30">
        <v>4406</v>
      </c>
      <c r="C15" s="31">
        <v>2.9737318106962554</v>
      </c>
      <c r="D15" s="30">
        <v>3510</v>
      </c>
      <c r="E15" s="31">
        <v>3.0864197530864197</v>
      </c>
      <c r="F15" s="30">
        <v>787</v>
      </c>
      <c r="G15" s="31">
        <v>2.5610152945004883</v>
      </c>
      <c r="H15" s="30">
        <v>84</v>
      </c>
      <c r="I15" s="31">
        <v>2.66497461928934</v>
      </c>
      <c r="J15" s="30">
        <v>25</v>
      </c>
      <c r="K15" s="31">
        <v>4.480286738351254</v>
      </c>
    </row>
    <row r="16" spans="1:11" ht="12.75">
      <c r="A16" s="110" t="s">
        <v>28</v>
      </c>
      <c r="B16" s="103">
        <v>3869</v>
      </c>
      <c r="C16" s="100">
        <v>2.611295591371723</v>
      </c>
      <c r="D16" s="103">
        <v>2643</v>
      </c>
      <c r="E16" s="100">
        <v>2.3240476944180646</v>
      </c>
      <c r="F16" s="103">
        <v>1052</v>
      </c>
      <c r="G16" s="100">
        <v>3.423364790107387</v>
      </c>
      <c r="H16" s="103">
        <v>76</v>
      </c>
      <c r="I16" s="100">
        <v>2.4111675126903553</v>
      </c>
      <c r="J16" s="103">
        <v>98</v>
      </c>
      <c r="K16" s="100">
        <v>17.562724014336915</v>
      </c>
    </row>
    <row r="17" spans="1:11" ht="12.75">
      <c r="A17" s="24" t="s">
        <v>29</v>
      </c>
      <c r="B17" s="32">
        <v>148164</v>
      </c>
      <c r="C17" s="33">
        <v>100</v>
      </c>
      <c r="D17" s="32">
        <v>113724</v>
      </c>
      <c r="E17" s="33">
        <v>100</v>
      </c>
      <c r="F17" s="32">
        <v>30730</v>
      </c>
      <c r="G17" s="33">
        <v>100</v>
      </c>
      <c r="H17" s="32">
        <v>3152</v>
      </c>
      <c r="I17" s="33">
        <v>100</v>
      </c>
      <c r="J17" s="32">
        <v>558</v>
      </c>
      <c r="K17" s="33">
        <v>100</v>
      </c>
    </row>
    <row r="18" spans="1:11" ht="25.5">
      <c r="A18" s="15" t="s">
        <v>264</v>
      </c>
      <c r="B18" s="195">
        <v>12</v>
      </c>
      <c r="C18" s="193"/>
      <c r="D18" s="195">
        <v>12</v>
      </c>
      <c r="E18" s="193"/>
      <c r="F18" s="195">
        <v>11</v>
      </c>
      <c r="G18" s="193"/>
      <c r="H18" s="198">
        <v>12</v>
      </c>
      <c r="I18" s="199"/>
      <c r="J18" s="198">
        <v>11.5</v>
      </c>
      <c r="K18" s="199"/>
    </row>
    <row r="19" spans="1:11" ht="25.5">
      <c r="A19" s="23" t="s">
        <v>314</v>
      </c>
      <c r="B19" s="111">
        <v>11.8</v>
      </c>
      <c r="C19" s="28"/>
      <c r="D19" s="195">
        <v>11.8</v>
      </c>
      <c r="E19" s="193"/>
      <c r="F19" s="195">
        <v>11.3</v>
      </c>
      <c r="G19" s="193"/>
      <c r="H19" s="197">
        <v>11.5</v>
      </c>
      <c r="I19" s="193"/>
      <c r="J19" s="195">
        <v>11.5</v>
      </c>
      <c r="K19" s="193"/>
    </row>
    <row r="21" ht="12.75">
      <c r="A21" s="1" t="s">
        <v>134</v>
      </c>
    </row>
  </sheetData>
  <mergeCells count="20">
    <mergeCell ref="A3:K3"/>
    <mergeCell ref="A2:K2"/>
    <mergeCell ref="F19:G19"/>
    <mergeCell ref="D19:E19"/>
    <mergeCell ref="A5:K5"/>
    <mergeCell ref="A4:K4"/>
    <mergeCell ref="J8:K8"/>
    <mergeCell ref="H8:I8"/>
    <mergeCell ref="J19:K19"/>
    <mergeCell ref="H19:I19"/>
    <mergeCell ref="A7:A9"/>
    <mergeCell ref="B18:C18"/>
    <mergeCell ref="D18:E18"/>
    <mergeCell ref="F18:G18"/>
    <mergeCell ref="F8:G8"/>
    <mergeCell ref="D8:E8"/>
    <mergeCell ref="B8:C8"/>
    <mergeCell ref="B7:K7"/>
    <mergeCell ref="H18:I18"/>
    <mergeCell ref="J18:K18"/>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2:K22"/>
  <sheetViews>
    <sheetView workbookViewId="0" topLeftCell="A1">
      <selection activeCell="A2" sqref="A2:K5"/>
    </sheetView>
  </sheetViews>
  <sheetFormatPr defaultColWidth="7.69921875" defaultRowHeight="19.5"/>
  <cols>
    <col min="1" max="1" width="12.5" style="1" customWidth="1"/>
    <col min="2" max="3" width="7.69921875" style="1" customWidth="1"/>
    <col min="4" max="5" width="8.5" style="1" customWidth="1"/>
    <col min="6" max="8" width="7.69921875" style="1" customWidth="1"/>
    <col min="9" max="9" width="7.8984375" style="1" customWidth="1"/>
    <col min="10" max="16384" width="7.69921875" style="1" customWidth="1"/>
  </cols>
  <sheetData>
    <row r="2" spans="1:11" ht="12.75">
      <c r="A2" s="169" t="s">
        <v>318</v>
      </c>
      <c r="B2" s="169"/>
      <c r="C2" s="169"/>
      <c r="D2" s="169"/>
      <c r="E2" s="169"/>
      <c r="F2" s="169"/>
      <c r="G2" s="169"/>
      <c r="H2" s="169"/>
      <c r="I2" s="169"/>
      <c r="J2" s="169"/>
      <c r="K2" s="169"/>
    </row>
    <row r="3" spans="1:11" ht="12.75">
      <c r="A3" s="169" t="s">
        <v>319</v>
      </c>
      <c r="B3" s="169"/>
      <c r="C3" s="169"/>
      <c r="D3" s="169"/>
      <c r="E3" s="169"/>
      <c r="F3" s="169"/>
      <c r="G3" s="169"/>
      <c r="H3" s="169"/>
      <c r="I3" s="169"/>
      <c r="J3" s="169"/>
      <c r="K3" s="169"/>
    </row>
    <row r="4" spans="1:11" ht="12.75">
      <c r="A4" s="169" t="s">
        <v>36</v>
      </c>
      <c r="B4" s="169"/>
      <c r="C4" s="169"/>
      <c r="D4" s="169"/>
      <c r="E4" s="169"/>
      <c r="F4" s="169"/>
      <c r="G4" s="169"/>
      <c r="H4" s="169"/>
      <c r="I4" s="169"/>
      <c r="J4" s="169"/>
      <c r="K4" s="169"/>
    </row>
    <row r="5" spans="1:11" ht="12.75">
      <c r="A5" s="169" t="s">
        <v>166</v>
      </c>
      <c r="B5" s="169"/>
      <c r="C5" s="169"/>
      <c r="D5" s="169"/>
      <c r="E5" s="169"/>
      <c r="F5" s="169"/>
      <c r="G5" s="169"/>
      <c r="H5" s="169"/>
      <c r="I5" s="169"/>
      <c r="J5" s="169"/>
      <c r="K5" s="169"/>
    </row>
    <row r="7" spans="1:11" ht="12.75">
      <c r="A7" s="147" t="s">
        <v>37</v>
      </c>
      <c r="B7" s="156" t="s">
        <v>7</v>
      </c>
      <c r="C7" s="149"/>
      <c r="D7" s="149"/>
      <c r="E7" s="149"/>
      <c r="F7" s="149"/>
      <c r="G7" s="149"/>
      <c r="H7" s="149"/>
      <c r="I7" s="149"/>
      <c r="J7" s="149"/>
      <c r="K7" s="157"/>
    </row>
    <row r="8" spans="1:11" ht="12.75">
      <c r="A8" s="148"/>
      <c r="B8" s="156" t="s">
        <v>8</v>
      </c>
      <c r="C8" s="157"/>
      <c r="D8" s="156" t="s">
        <v>9</v>
      </c>
      <c r="E8" s="157"/>
      <c r="F8" s="156" t="s">
        <v>10</v>
      </c>
      <c r="G8" s="157"/>
      <c r="H8" s="156" t="s">
        <v>11</v>
      </c>
      <c r="I8" s="157"/>
      <c r="J8" s="156" t="s">
        <v>12</v>
      </c>
      <c r="K8" s="157"/>
    </row>
    <row r="9" spans="1:11" ht="12.75">
      <c r="A9" s="165"/>
      <c r="B9" s="24" t="s">
        <v>14</v>
      </c>
      <c r="C9" s="24" t="s">
        <v>322</v>
      </c>
      <c r="D9" s="24" t="s">
        <v>14</v>
      </c>
      <c r="E9" s="24" t="s">
        <v>322</v>
      </c>
      <c r="F9" s="24" t="s">
        <v>14</v>
      </c>
      <c r="G9" s="24" t="s">
        <v>322</v>
      </c>
      <c r="H9" s="24" t="s">
        <v>14</v>
      </c>
      <c r="I9" s="24" t="s">
        <v>322</v>
      </c>
      <c r="J9" s="24" t="s">
        <v>14</v>
      </c>
      <c r="K9" s="24" t="s">
        <v>322</v>
      </c>
    </row>
    <row r="10" spans="1:11" ht="12.75">
      <c r="A10" s="12" t="s">
        <v>275</v>
      </c>
      <c r="B10" s="30">
        <v>30</v>
      </c>
      <c r="C10" s="31">
        <v>75.75757575757576</v>
      </c>
      <c r="D10" s="30">
        <v>4</v>
      </c>
      <c r="E10" s="102" t="s">
        <v>177</v>
      </c>
      <c r="F10" s="30">
        <v>26</v>
      </c>
      <c r="G10" s="31">
        <v>92.52669039145907</v>
      </c>
      <c r="H10" s="44" t="s">
        <v>178</v>
      </c>
      <c r="I10" s="44" t="s">
        <v>178</v>
      </c>
      <c r="J10" s="44" t="s">
        <v>178</v>
      </c>
      <c r="K10" s="44" t="s">
        <v>178</v>
      </c>
    </row>
    <row r="11" spans="1:11" ht="12.75">
      <c r="A11" s="12" t="s">
        <v>171</v>
      </c>
      <c r="B11" s="30">
        <v>606</v>
      </c>
      <c r="C11" s="31">
        <v>31.646561178129403</v>
      </c>
      <c r="D11" s="30">
        <v>200</v>
      </c>
      <c r="E11" s="31">
        <v>17.757258279321672</v>
      </c>
      <c r="F11" s="30">
        <v>392</v>
      </c>
      <c r="G11" s="31">
        <v>52.058432934926955</v>
      </c>
      <c r="H11" s="30">
        <v>7</v>
      </c>
      <c r="I11" s="31">
        <v>25.454545454545457</v>
      </c>
      <c r="J11" s="30">
        <v>7</v>
      </c>
      <c r="K11" s="31">
        <v>86.41975308641975</v>
      </c>
    </row>
    <row r="12" spans="1:11" ht="12.75">
      <c r="A12" s="12" t="s">
        <v>172</v>
      </c>
      <c r="B12" s="30">
        <v>862</v>
      </c>
      <c r="C12" s="31">
        <v>21.904858711120145</v>
      </c>
      <c r="D12" s="30">
        <v>341</v>
      </c>
      <c r="E12" s="31">
        <v>11.681282543162512</v>
      </c>
      <c r="F12" s="30">
        <v>498</v>
      </c>
      <c r="G12" s="31">
        <v>52.74306291040034</v>
      </c>
      <c r="H12" s="30">
        <v>11</v>
      </c>
      <c r="I12" s="31">
        <v>19.16376306620209</v>
      </c>
      <c r="J12" s="30">
        <v>12</v>
      </c>
      <c r="K12" s="31">
        <v>83.33333333333333</v>
      </c>
    </row>
    <row r="13" spans="1:11" ht="12.75">
      <c r="A13" s="12" t="s">
        <v>173</v>
      </c>
      <c r="B13" s="30">
        <v>580</v>
      </c>
      <c r="C13" s="31">
        <v>12.12045221825173</v>
      </c>
      <c r="D13" s="30">
        <v>215</v>
      </c>
      <c r="E13" s="31">
        <v>5.3760752150430084</v>
      </c>
      <c r="F13" s="30">
        <v>351</v>
      </c>
      <c r="G13" s="31">
        <v>51.15872321818977</v>
      </c>
      <c r="H13" s="30">
        <v>9</v>
      </c>
      <c r="I13" s="31">
        <v>10.989010989010989</v>
      </c>
      <c r="J13" s="30">
        <v>5</v>
      </c>
      <c r="K13" s="102" t="s">
        <v>177</v>
      </c>
    </row>
    <row r="14" spans="1:11" ht="12.75">
      <c r="A14" s="12" t="s">
        <v>321</v>
      </c>
      <c r="B14" s="30">
        <v>444</v>
      </c>
      <c r="C14" s="31">
        <v>11.090850048709815</v>
      </c>
      <c r="D14" s="30">
        <v>159</v>
      </c>
      <c r="E14" s="31">
        <v>4.740890929691693</v>
      </c>
      <c r="F14" s="30">
        <v>273</v>
      </c>
      <c r="G14" s="31">
        <v>49.853907962016066</v>
      </c>
      <c r="H14" s="30">
        <v>8</v>
      </c>
      <c r="I14" s="31">
        <v>9.803921568627452</v>
      </c>
      <c r="J14" s="30">
        <v>4</v>
      </c>
      <c r="K14" s="102" t="s">
        <v>177</v>
      </c>
    </row>
    <row r="15" spans="1:11" ht="12.75">
      <c r="A15" s="12" t="s">
        <v>281</v>
      </c>
      <c r="B15" s="30">
        <v>23</v>
      </c>
      <c r="C15" s="31">
        <v>18.18181818181818</v>
      </c>
      <c r="D15" s="30">
        <v>9</v>
      </c>
      <c r="E15" s="31">
        <v>8.875739644970414</v>
      </c>
      <c r="F15" s="30">
        <v>12</v>
      </c>
      <c r="G15" s="31">
        <v>56.87203791469194</v>
      </c>
      <c r="H15" s="30">
        <v>1</v>
      </c>
      <c r="I15" s="102" t="s">
        <v>177</v>
      </c>
      <c r="J15" s="30">
        <v>1</v>
      </c>
      <c r="K15" s="102" t="s">
        <v>177</v>
      </c>
    </row>
    <row r="16" spans="1:11" ht="12.75">
      <c r="A16" s="4" t="s">
        <v>41</v>
      </c>
      <c r="B16" s="34">
        <v>4</v>
      </c>
      <c r="C16" s="102" t="s">
        <v>177</v>
      </c>
      <c r="D16" s="30">
        <v>2</v>
      </c>
      <c r="E16" s="102" t="s">
        <v>177</v>
      </c>
      <c r="F16" s="34">
        <v>2</v>
      </c>
      <c r="G16" s="102" t="s">
        <v>177</v>
      </c>
      <c r="H16" s="51" t="s">
        <v>178</v>
      </c>
      <c r="I16" s="44" t="s">
        <v>178</v>
      </c>
      <c r="J16" s="44" t="s">
        <v>178</v>
      </c>
      <c r="K16" s="44" t="s">
        <v>178</v>
      </c>
    </row>
    <row r="17" spans="1:11" ht="12.75">
      <c r="A17" s="24" t="s">
        <v>29</v>
      </c>
      <c r="B17" s="32">
        <v>2561</v>
      </c>
      <c r="C17" s="33">
        <v>17.284900515644825</v>
      </c>
      <c r="D17" s="32">
        <v>938</v>
      </c>
      <c r="E17" s="33">
        <v>8.143350754431962</v>
      </c>
      <c r="F17" s="32">
        <v>1558</v>
      </c>
      <c r="G17" s="33">
        <v>52.21354603036295</v>
      </c>
      <c r="H17" s="32">
        <v>36</v>
      </c>
      <c r="I17" s="33">
        <v>14.257425742574258</v>
      </c>
      <c r="J17" s="32">
        <v>29</v>
      </c>
      <c r="K17" s="33">
        <v>47.23127035830619</v>
      </c>
    </row>
    <row r="18" spans="1:11" ht="25.5">
      <c r="A18" s="23" t="s">
        <v>161</v>
      </c>
      <c r="B18" s="195">
        <v>23</v>
      </c>
      <c r="C18" s="193"/>
      <c r="D18" s="195">
        <v>23</v>
      </c>
      <c r="E18" s="193"/>
      <c r="F18" s="195">
        <v>23</v>
      </c>
      <c r="G18" s="193"/>
      <c r="H18" s="195">
        <v>25</v>
      </c>
      <c r="I18" s="193"/>
      <c r="J18" s="195">
        <v>23</v>
      </c>
      <c r="K18" s="193"/>
    </row>
    <row r="20" ht="12.75">
      <c r="A20" s="9" t="s">
        <v>323</v>
      </c>
    </row>
    <row r="22" ht="12.75">
      <c r="A22" s="1" t="s">
        <v>134</v>
      </c>
    </row>
  </sheetData>
  <mergeCells count="16">
    <mergeCell ref="F8:G8"/>
    <mergeCell ref="B18:C18"/>
    <mergeCell ref="J18:K18"/>
    <mergeCell ref="H18:I18"/>
    <mergeCell ref="F18:G18"/>
    <mergeCell ref="D18:E18"/>
    <mergeCell ref="A2:K2"/>
    <mergeCell ref="D8:E8"/>
    <mergeCell ref="A5:K5"/>
    <mergeCell ref="A4:K4"/>
    <mergeCell ref="A3:K3"/>
    <mergeCell ref="B8:C8"/>
    <mergeCell ref="B7:K7"/>
    <mergeCell ref="A7:A9"/>
    <mergeCell ref="J8:K8"/>
    <mergeCell ref="H8:I8"/>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7.69921875" defaultRowHeight="19.5"/>
  <cols>
    <col min="1" max="1" width="12.5" style="1" customWidth="1"/>
    <col min="2" max="3" width="7.69921875" style="1" customWidth="1"/>
    <col min="4" max="5" width="8.5" style="1" customWidth="1"/>
    <col min="6" max="8" width="7.69921875" style="1" customWidth="1"/>
    <col min="9" max="9" width="7.8984375" style="1" customWidth="1"/>
    <col min="10" max="16384" width="7.69921875" style="1" customWidth="1"/>
  </cols>
  <sheetData>
    <row r="2" spans="1:11" ht="12.75">
      <c r="A2" s="169" t="s">
        <v>324</v>
      </c>
      <c r="B2" s="169"/>
      <c r="C2" s="169"/>
      <c r="D2" s="169"/>
      <c r="E2" s="169"/>
      <c r="F2" s="169"/>
      <c r="G2" s="169"/>
      <c r="H2" s="169"/>
      <c r="I2" s="169"/>
      <c r="J2" s="169"/>
      <c r="K2" s="169"/>
    </row>
    <row r="3" spans="1:11" ht="12.75">
      <c r="A3" s="169" t="s">
        <v>319</v>
      </c>
      <c r="B3" s="169"/>
      <c r="C3" s="169"/>
      <c r="D3" s="169"/>
      <c r="E3" s="169"/>
      <c r="F3" s="169"/>
      <c r="G3" s="169"/>
      <c r="H3" s="169"/>
      <c r="I3" s="169"/>
      <c r="J3" s="169"/>
      <c r="K3" s="169"/>
    </row>
    <row r="4" spans="1:11" ht="12.75">
      <c r="A4" s="169" t="s">
        <v>325</v>
      </c>
      <c r="B4" s="169"/>
      <c r="C4" s="169"/>
      <c r="D4" s="169"/>
      <c r="E4" s="169"/>
      <c r="F4" s="169"/>
      <c r="G4" s="169"/>
      <c r="H4" s="169"/>
      <c r="I4" s="169"/>
      <c r="J4" s="169"/>
      <c r="K4" s="169"/>
    </row>
    <row r="5" spans="1:11" ht="12.75">
      <c r="A5" s="169" t="s">
        <v>166</v>
      </c>
      <c r="B5" s="169"/>
      <c r="C5" s="169"/>
      <c r="D5" s="169"/>
      <c r="E5" s="169"/>
      <c r="F5" s="169"/>
      <c r="G5" s="169"/>
      <c r="H5" s="169"/>
      <c r="I5" s="169"/>
      <c r="J5" s="169"/>
      <c r="K5" s="169"/>
    </row>
    <row r="7" spans="1:11" ht="12.75">
      <c r="A7" s="147" t="s">
        <v>37</v>
      </c>
      <c r="B7" s="156" t="s">
        <v>168</v>
      </c>
      <c r="C7" s="149"/>
      <c r="D7" s="149"/>
      <c r="E7" s="149"/>
      <c r="F7" s="149"/>
      <c r="G7" s="149"/>
      <c r="H7" s="149"/>
      <c r="I7" s="149"/>
      <c r="J7" s="149"/>
      <c r="K7" s="157"/>
    </row>
    <row r="8" spans="1:11" ht="12.75">
      <c r="A8" s="148"/>
      <c r="B8" s="156" t="s">
        <v>8</v>
      </c>
      <c r="C8" s="157"/>
      <c r="D8" s="156" t="s">
        <v>9</v>
      </c>
      <c r="E8" s="157"/>
      <c r="F8" s="156" t="s">
        <v>10</v>
      </c>
      <c r="G8" s="157"/>
      <c r="H8" s="156" t="s">
        <v>11</v>
      </c>
      <c r="I8" s="157"/>
      <c r="J8" s="156" t="s">
        <v>12</v>
      </c>
      <c r="K8" s="157"/>
    </row>
    <row r="9" spans="1:11" ht="12.75">
      <c r="A9" s="165"/>
      <c r="B9" s="24" t="s">
        <v>14</v>
      </c>
      <c r="C9" s="24" t="s">
        <v>322</v>
      </c>
      <c r="D9" s="24" t="s">
        <v>14</v>
      </c>
      <c r="E9" s="24" t="s">
        <v>322</v>
      </c>
      <c r="F9" s="24" t="s">
        <v>14</v>
      </c>
      <c r="G9" s="24" t="s">
        <v>322</v>
      </c>
      <c r="H9" s="24" t="s">
        <v>14</v>
      </c>
      <c r="I9" s="24" t="s">
        <v>322</v>
      </c>
      <c r="J9" s="24" t="s">
        <v>14</v>
      </c>
      <c r="K9" s="24" t="s">
        <v>322</v>
      </c>
    </row>
    <row r="10" spans="1:11" ht="12.75">
      <c r="A10" s="12" t="s">
        <v>275</v>
      </c>
      <c r="B10" s="30">
        <v>30</v>
      </c>
      <c r="C10" s="31">
        <v>75.75757575757576</v>
      </c>
      <c r="D10" s="30">
        <v>4</v>
      </c>
      <c r="E10" s="102" t="s">
        <v>177</v>
      </c>
      <c r="F10" s="30">
        <v>26</v>
      </c>
      <c r="G10" s="31">
        <v>92.52669039145907</v>
      </c>
      <c r="H10" s="44" t="s">
        <v>178</v>
      </c>
      <c r="I10" s="44" t="s">
        <v>178</v>
      </c>
      <c r="J10" s="44" t="s">
        <v>178</v>
      </c>
      <c r="K10" s="44" t="s">
        <v>178</v>
      </c>
    </row>
    <row r="11" spans="1:11" ht="12.75">
      <c r="A11" s="12" t="s">
        <v>171</v>
      </c>
      <c r="B11" s="30">
        <v>606</v>
      </c>
      <c r="C11" s="31">
        <v>31.646561178129403</v>
      </c>
      <c r="D11" s="30">
        <v>198</v>
      </c>
      <c r="E11" s="31">
        <v>17.9</v>
      </c>
      <c r="F11" s="30">
        <v>395</v>
      </c>
      <c r="G11" s="31">
        <v>51.6</v>
      </c>
      <c r="H11" s="30">
        <v>7</v>
      </c>
      <c r="I11" s="31">
        <v>19.5</v>
      </c>
      <c r="J11" s="30">
        <v>6</v>
      </c>
      <c r="K11" s="31">
        <v>76.9</v>
      </c>
    </row>
    <row r="12" spans="1:11" ht="12.75">
      <c r="A12" s="12" t="s">
        <v>172</v>
      </c>
      <c r="B12" s="30">
        <v>862</v>
      </c>
      <c r="C12" s="31">
        <v>21.904858711120145</v>
      </c>
      <c r="D12" s="30">
        <v>337</v>
      </c>
      <c r="E12" s="31">
        <v>11.7</v>
      </c>
      <c r="F12" s="30">
        <v>502</v>
      </c>
      <c r="G12" s="31">
        <v>51.6</v>
      </c>
      <c r="H12" s="30">
        <v>12</v>
      </c>
      <c r="I12" s="31">
        <v>15.9</v>
      </c>
      <c r="J12" s="30">
        <v>11</v>
      </c>
      <c r="K12" s="31">
        <v>84</v>
      </c>
    </row>
    <row r="13" spans="1:11" ht="12.75">
      <c r="A13" s="12" t="s">
        <v>173</v>
      </c>
      <c r="B13" s="30">
        <v>580</v>
      </c>
      <c r="C13" s="31">
        <v>12.12045221825173</v>
      </c>
      <c r="D13" s="30">
        <v>210</v>
      </c>
      <c r="E13" s="31">
        <v>5.3</v>
      </c>
      <c r="F13" s="30">
        <v>356</v>
      </c>
      <c r="G13" s="31">
        <v>50.2</v>
      </c>
      <c r="H13" s="30">
        <v>10</v>
      </c>
      <c r="I13" s="31">
        <v>10.1</v>
      </c>
      <c r="J13" s="30">
        <v>4</v>
      </c>
      <c r="K13" s="102" t="s">
        <v>177</v>
      </c>
    </row>
    <row r="14" spans="1:11" ht="12.75">
      <c r="A14" s="12" t="s">
        <v>321</v>
      </c>
      <c r="B14" s="30">
        <v>444</v>
      </c>
      <c r="C14" s="31">
        <v>11.090850048709815</v>
      </c>
      <c r="D14" s="30">
        <v>155</v>
      </c>
      <c r="E14" s="31">
        <v>4.7</v>
      </c>
      <c r="F14" s="30">
        <v>276</v>
      </c>
      <c r="G14" s="31">
        <v>48.3</v>
      </c>
      <c r="H14" s="30">
        <v>9</v>
      </c>
      <c r="I14" s="31">
        <v>9.1</v>
      </c>
      <c r="J14" s="30">
        <v>4</v>
      </c>
      <c r="K14" s="102" t="s">
        <v>177</v>
      </c>
    </row>
    <row r="15" spans="1:11" ht="12.75">
      <c r="A15" s="12" t="s">
        <v>281</v>
      </c>
      <c r="B15" s="30">
        <v>23</v>
      </c>
      <c r="C15" s="31">
        <v>18.18181818181818</v>
      </c>
      <c r="D15" s="30">
        <v>8</v>
      </c>
      <c r="E15" s="31">
        <v>8</v>
      </c>
      <c r="F15" s="30">
        <v>12</v>
      </c>
      <c r="G15" s="31">
        <v>55.6</v>
      </c>
      <c r="H15" s="30">
        <v>2</v>
      </c>
      <c r="I15" s="102" t="s">
        <v>177</v>
      </c>
      <c r="J15" s="30">
        <v>1</v>
      </c>
      <c r="K15" s="102" t="s">
        <v>177</v>
      </c>
    </row>
    <row r="16" spans="1:11" ht="12.75">
      <c r="A16" s="4" t="s">
        <v>41</v>
      </c>
      <c r="B16" s="34">
        <v>4</v>
      </c>
      <c r="C16" s="102" t="s">
        <v>177</v>
      </c>
      <c r="D16" s="30">
        <v>2</v>
      </c>
      <c r="E16" s="102" t="s">
        <v>177</v>
      </c>
      <c r="F16" s="34">
        <v>2</v>
      </c>
      <c r="G16" s="102" t="s">
        <v>177</v>
      </c>
      <c r="H16" s="51" t="s">
        <v>178</v>
      </c>
      <c r="I16" s="44" t="s">
        <v>178</v>
      </c>
      <c r="J16" s="44" t="s">
        <v>178</v>
      </c>
      <c r="K16" s="44" t="s">
        <v>178</v>
      </c>
    </row>
    <row r="17" spans="1:11" ht="12.75">
      <c r="A17" s="24" t="s">
        <v>29</v>
      </c>
      <c r="B17" s="32">
        <v>2561</v>
      </c>
      <c r="C17" s="33">
        <v>17.284900515644825</v>
      </c>
      <c r="D17" s="32">
        <v>914</v>
      </c>
      <c r="E17" s="33">
        <v>8</v>
      </c>
      <c r="F17" s="32">
        <v>1569</v>
      </c>
      <c r="G17" s="33">
        <v>51.1</v>
      </c>
      <c r="H17" s="32">
        <v>40</v>
      </c>
      <c r="I17" s="33">
        <v>12.7</v>
      </c>
      <c r="J17" s="32">
        <v>26</v>
      </c>
      <c r="K17" s="33">
        <v>46.6</v>
      </c>
    </row>
    <row r="18" spans="1:11" ht="25.5">
      <c r="A18" s="23" t="s">
        <v>161</v>
      </c>
      <c r="B18" s="195">
        <v>23</v>
      </c>
      <c r="C18" s="193"/>
      <c r="D18" s="195">
        <v>23</v>
      </c>
      <c r="E18" s="193"/>
      <c r="F18" s="195">
        <v>23</v>
      </c>
      <c r="G18" s="193"/>
      <c r="H18" s="195">
        <v>25</v>
      </c>
      <c r="I18" s="193"/>
      <c r="J18" s="195">
        <v>23</v>
      </c>
      <c r="K18" s="193"/>
    </row>
    <row r="20" ht="12.75">
      <c r="A20" s="9" t="s">
        <v>326</v>
      </c>
    </row>
    <row r="22" ht="12.75">
      <c r="A22" s="1" t="s">
        <v>134</v>
      </c>
    </row>
  </sheetData>
  <mergeCells count="16">
    <mergeCell ref="A2:K2"/>
    <mergeCell ref="D8:E8"/>
    <mergeCell ref="A5:K5"/>
    <mergeCell ref="A4:K4"/>
    <mergeCell ref="A3:K3"/>
    <mergeCell ref="B8:C8"/>
    <mergeCell ref="B7:K7"/>
    <mergeCell ref="A7:A9"/>
    <mergeCell ref="J8:K8"/>
    <mergeCell ref="H8:I8"/>
    <mergeCell ref="B18:C18"/>
    <mergeCell ref="J18:K18"/>
    <mergeCell ref="H18:I18"/>
    <mergeCell ref="F18:G18"/>
    <mergeCell ref="D18:E18"/>
    <mergeCell ref="F8:G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C43"/>
  <sheetViews>
    <sheetView workbookViewId="0" topLeftCell="A1">
      <selection activeCell="B3" sqref="B3:C3"/>
    </sheetView>
  </sheetViews>
  <sheetFormatPr defaultColWidth="8.796875" defaultRowHeight="19.5"/>
  <cols>
    <col min="1" max="16384" width="8.796875" style="1" customWidth="1"/>
  </cols>
  <sheetData>
    <row r="2" spans="2:3" ht="12.75">
      <c r="B2" s="159" t="s">
        <v>128</v>
      </c>
      <c r="C2" s="159"/>
    </row>
    <row r="3" spans="2:3" ht="12.75">
      <c r="B3" s="159" t="s">
        <v>129</v>
      </c>
      <c r="C3" s="159"/>
    </row>
    <row r="4" spans="2:3" ht="12.75">
      <c r="B4" s="159" t="s">
        <v>130</v>
      </c>
      <c r="C4" s="159"/>
    </row>
    <row r="5" spans="2:3" ht="12.75">
      <c r="B5" s="159" t="s">
        <v>131</v>
      </c>
      <c r="C5" s="159"/>
    </row>
    <row r="7" spans="2:3" ht="12.75">
      <c r="B7" s="6" t="s">
        <v>132</v>
      </c>
      <c r="C7" s="6" t="s">
        <v>29</v>
      </c>
    </row>
    <row r="8" spans="2:3" ht="12.75">
      <c r="B8" s="4">
        <v>1900</v>
      </c>
      <c r="C8" s="34">
        <v>45024</v>
      </c>
    </row>
    <row r="9" spans="2:3" ht="12.75">
      <c r="B9" s="4">
        <v>1901</v>
      </c>
      <c r="C9" s="34">
        <v>44722</v>
      </c>
    </row>
    <row r="10" spans="2:3" ht="12.75">
      <c r="B10" s="4">
        <v>1910</v>
      </c>
      <c r="C10" s="34">
        <v>66668</v>
      </c>
    </row>
    <row r="11" spans="2:3" ht="12.75">
      <c r="B11" s="4">
        <v>1920</v>
      </c>
      <c r="C11" s="34">
        <v>96015</v>
      </c>
    </row>
    <row r="12" spans="2:3" ht="12.75">
      <c r="B12" s="4">
        <v>1930</v>
      </c>
      <c r="C12" s="34">
        <v>102596</v>
      </c>
    </row>
    <row r="13" spans="2:3" ht="12.75">
      <c r="B13" s="4">
        <v>1933</v>
      </c>
      <c r="C13" s="34">
        <v>83258</v>
      </c>
    </row>
    <row r="14" spans="2:3" ht="12.75">
      <c r="B14" s="4">
        <v>1940</v>
      </c>
      <c r="C14" s="34">
        <v>101708</v>
      </c>
    </row>
    <row r="15" spans="2:3" ht="12.75">
      <c r="B15" s="4">
        <v>1950</v>
      </c>
      <c r="C15" s="34">
        <v>163150</v>
      </c>
    </row>
    <row r="16" spans="2:3" ht="12.75">
      <c r="B16" s="4">
        <v>1957</v>
      </c>
      <c r="C16" s="34">
        <v>211642</v>
      </c>
    </row>
    <row r="17" spans="2:3" ht="12.75">
      <c r="B17" s="4">
        <v>1960</v>
      </c>
      <c r="C17" s="34">
        <v>198064</v>
      </c>
    </row>
    <row r="18" spans="2:3" ht="12.75">
      <c r="B18" s="4"/>
      <c r="C18" s="34"/>
    </row>
    <row r="19" spans="2:3" ht="12.75">
      <c r="B19" s="4">
        <v>1970</v>
      </c>
      <c r="C19" s="34">
        <v>173727</v>
      </c>
    </row>
    <row r="20" spans="2:3" ht="12.75">
      <c r="B20" s="4">
        <v>1971</v>
      </c>
      <c r="C20" s="34">
        <v>164167</v>
      </c>
    </row>
    <row r="21" spans="2:3" ht="12.75">
      <c r="B21" s="4">
        <v>1972</v>
      </c>
      <c r="C21" s="34">
        <v>148624</v>
      </c>
    </row>
    <row r="22" spans="2:3" ht="12.75">
      <c r="B22" s="4">
        <v>1973</v>
      </c>
      <c r="C22" s="34">
        <v>143232</v>
      </c>
    </row>
    <row r="23" spans="2:3" ht="12.75">
      <c r="B23" s="4">
        <v>1974</v>
      </c>
      <c r="C23" s="34">
        <v>138852</v>
      </c>
    </row>
    <row r="24" spans="2:3" ht="12.75">
      <c r="B24" s="4">
        <v>1975</v>
      </c>
      <c r="C24" s="34">
        <v>135287</v>
      </c>
    </row>
    <row r="25" spans="2:3" ht="12.75">
      <c r="B25" s="4">
        <v>1976</v>
      </c>
      <c r="C25" s="34">
        <v>132642</v>
      </c>
    </row>
    <row r="26" spans="2:3" ht="12.75">
      <c r="B26" s="4">
        <v>1977</v>
      </c>
      <c r="C26" s="34">
        <v>139700</v>
      </c>
    </row>
    <row r="27" spans="2:3" ht="12.75">
      <c r="B27" s="4">
        <v>1978</v>
      </c>
      <c r="C27" s="34">
        <v>140003</v>
      </c>
    </row>
    <row r="28" spans="2:3" ht="12.75">
      <c r="B28" s="4">
        <v>1979</v>
      </c>
      <c r="C28" s="34">
        <v>145627</v>
      </c>
    </row>
    <row r="29" spans="2:3" ht="12.75">
      <c r="B29" s="4"/>
      <c r="C29" s="34"/>
    </row>
    <row r="30" spans="2:3" ht="12.75">
      <c r="B30" s="4">
        <v>1980</v>
      </c>
      <c r="C30" s="34">
        <v>146297</v>
      </c>
    </row>
    <row r="31" spans="2:3" ht="12.75">
      <c r="B31" s="4">
        <v>1981</v>
      </c>
      <c r="C31" s="34">
        <v>141619</v>
      </c>
    </row>
    <row r="32" spans="2:3" ht="12.75">
      <c r="B32" s="4">
        <v>1982</v>
      </c>
      <c r="C32" s="34">
        <v>138903</v>
      </c>
    </row>
    <row r="33" spans="2:3" ht="12.75">
      <c r="B33" s="4">
        <v>1983</v>
      </c>
      <c r="C33" s="34">
        <v>133959</v>
      </c>
    </row>
    <row r="34" spans="2:3" ht="12.75">
      <c r="B34" s="4">
        <v>1984</v>
      </c>
      <c r="C34" s="34">
        <v>136711</v>
      </c>
    </row>
    <row r="35" spans="2:3" ht="12.75">
      <c r="B35" s="4">
        <v>1985</v>
      </c>
      <c r="C35" s="34">
        <v>139005</v>
      </c>
    </row>
    <row r="36" spans="2:3" ht="12.75">
      <c r="B36" s="4">
        <v>1986</v>
      </c>
      <c r="C36" s="34">
        <v>138491</v>
      </c>
    </row>
    <row r="37" spans="2:3" ht="12.75">
      <c r="B37" s="4">
        <v>1987</v>
      </c>
      <c r="C37" s="34">
        <v>141290</v>
      </c>
    </row>
    <row r="38" spans="2:3" ht="12.75">
      <c r="B38" s="4">
        <v>1988</v>
      </c>
      <c r="C38" s="34">
        <v>140396</v>
      </c>
    </row>
    <row r="39" spans="2:3" ht="12.75">
      <c r="B39" s="5">
        <v>1989</v>
      </c>
      <c r="C39" s="60">
        <v>149045</v>
      </c>
    </row>
    <row r="41" spans="2:3" ht="24.75" customHeight="1">
      <c r="B41" s="160" t="s">
        <v>133</v>
      </c>
      <c r="C41" s="160"/>
    </row>
    <row r="43" spans="2:3" ht="37.5" customHeight="1">
      <c r="B43" s="160" t="s">
        <v>134</v>
      </c>
      <c r="C43" s="160"/>
    </row>
  </sheetData>
  <mergeCells count="6">
    <mergeCell ref="B3:C3"/>
    <mergeCell ref="B2:C2"/>
    <mergeCell ref="B43:C43"/>
    <mergeCell ref="B41:C41"/>
    <mergeCell ref="B5:C5"/>
    <mergeCell ref="B4:C4"/>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2:K18"/>
  <sheetViews>
    <sheetView workbookViewId="0" topLeftCell="A1">
      <selection activeCell="A2" sqref="A2:K4"/>
    </sheetView>
  </sheetViews>
  <sheetFormatPr defaultColWidth="8.796875" defaultRowHeight="19.5"/>
  <cols>
    <col min="1" max="1" width="13.5" style="1" customWidth="1"/>
    <col min="2" max="16384" width="8.796875" style="1" customWidth="1"/>
  </cols>
  <sheetData>
    <row r="2" spans="1:11" ht="12.75">
      <c r="A2" s="159" t="s">
        <v>327</v>
      </c>
      <c r="B2" s="159"/>
      <c r="C2" s="159"/>
      <c r="D2" s="159"/>
      <c r="E2" s="159"/>
      <c r="F2" s="159"/>
      <c r="G2" s="159"/>
      <c r="H2" s="159"/>
      <c r="I2" s="159"/>
      <c r="J2" s="159"/>
      <c r="K2" s="159"/>
    </row>
    <row r="3" spans="1:11" ht="12.75">
      <c r="A3" s="159" t="s">
        <v>328</v>
      </c>
      <c r="B3" s="159"/>
      <c r="C3" s="159"/>
      <c r="D3" s="159"/>
      <c r="E3" s="159"/>
      <c r="F3" s="159"/>
      <c r="G3" s="159"/>
      <c r="H3" s="159"/>
      <c r="I3" s="159"/>
      <c r="J3" s="159"/>
      <c r="K3" s="159"/>
    </row>
    <row r="4" spans="1:11" ht="12.75">
      <c r="A4" s="159" t="s">
        <v>166</v>
      </c>
      <c r="B4" s="159"/>
      <c r="C4" s="159"/>
      <c r="D4" s="159"/>
      <c r="E4" s="159"/>
      <c r="F4" s="159"/>
      <c r="G4" s="159"/>
      <c r="H4" s="159"/>
      <c r="I4" s="159"/>
      <c r="J4" s="159"/>
      <c r="K4" s="159"/>
    </row>
    <row r="6" spans="1:11" ht="12.75">
      <c r="A6" s="150" t="s">
        <v>329</v>
      </c>
      <c r="B6" s="179" t="s">
        <v>7</v>
      </c>
      <c r="C6" s="179"/>
      <c r="D6" s="179"/>
      <c r="E6" s="179"/>
      <c r="F6" s="179"/>
      <c r="G6" s="179"/>
      <c r="H6" s="179"/>
      <c r="I6" s="179"/>
      <c r="J6" s="179"/>
      <c r="K6" s="177"/>
    </row>
    <row r="7" spans="1:11" ht="12.75">
      <c r="A7" s="200"/>
      <c r="B7" s="179" t="s">
        <v>29</v>
      </c>
      <c r="C7" s="177"/>
      <c r="D7" s="176" t="s">
        <v>32</v>
      </c>
      <c r="E7" s="177"/>
      <c r="F7" s="176" t="s">
        <v>33</v>
      </c>
      <c r="G7" s="177"/>
      <c r="H7" s="176" t="s">
        <v>40</v>
      </c>
      <c r="I7" s="177"/>
      <c r="J7" s="179" t="s">
        <v>41</v>
      </c>
      <c r="K7" s="177"/>
    </row>
    <row r="8" spans="1:11" ht="12.75">
      <c r="A8" s="191"/>
      <c r="B8" s="54" t="s">
        <v>14</v>
      </c>
      <c r="C8" s="54" t="s">
        <v>15</v>
      </c>
      <c r="D8" s="6" t="s">
        <v>14</v>
      </c>
      <c r="E8" s="54" t="s">
        <v>15</v>
      </c>
      <c r="F8" s="6" t="s">
        <v>14</v>
      </c>
      <c r="G8" s="54" t="s">
        <v>15</v>
      </c>
      <c r="H8" s="6" t="s">
        <v>14</v>
      </c>
      <c r="I8" s="54" t="s">
        <v>15</v>
      </c>
      <c r="J8" s="6" t="s">
        <v>14</v>
      </c>
      <c r="K8" s="54" t="s">
        <v>15</v>
      </c>
    </row>
    <row r="9" spans="1:11" ht="12.75">
      <c r="A9" s="20"/>
      <c r="B9" s="20"/>
      <c r="C9" s="20"/>
      <c r="D9" s="20"/>
      <c r="E9" s="20"/>
      <c r="F9" s="20"/>
      <c r="G9" s="20"/>
      <c r="H9" s="20"/>
      <c r="I9" s="20"/>
      <c r="J9" s="20"/>
      <c r="K9" s="20"/>
    </row>
    <row r="10" spans="1:11" ht="12.75">
      <c r="A10" s="4" t="s">
        <v>43</v>
      </c>
      <c r="B10" s="34">
        <v>104985</v>
      </c>
      <c r="C10" s="101">
        <v>70.9</v>
      </c>
      <c r="D10" s="34">
        <v>86316</v>
      </c>
      <c r="E10" s="101">
        <v>74.9</v>
      </c>
      <c r="F10" s="34">
        <v>16691</v>
      </c>
      <c r="G10" s="101">
        <v>55.9</v>
      </c>
      <c r="H10" s="34">
        <v>1625</v>
      </c>
      <c r="I10" s="101">
        <v>64.4</v>
      </c>
      <c r="J10" s="34">
        <v>353</v>
      </c>
      <c r="K10" s="101">
        <v>57.5</v>
      </c>
    </row>
    <row r="11" spans="1:11" ht="12.75">
      <c r="A11" s="4" t="s">
        <v>44</v>
      </c>
      <c r="B11" s="34">
        <v>28327</v>
      </c>
      <c r="C11" s="101">
        <v>19.1</v>
      </c>
      <c r="D11" s="34">
        <v>19608</v>
      </c>
      <c r="E11" s="101">
        <v>17</v>
      </c>
      <c r="F11" s="34">
        <v>8042</v>
      </c>
      <c r="G11" s="101">
        <v>27</v>
      </c>
      <c r="H11" s="34">
        <v>588</v>
      </c>
      <c r="I11" s="101">
        <v>23.3</v>
      </c>
      <c r="J11" s="34">
        <v>89</v>
      </c>
      <c r="K11" s="101">
        <v>14.5</v>
      </c>
    </row>
    <row r="12" spans="1:11" ht="12.75">
      <c r="A12" s="4" t="s">
        <v>45</v>
      </c>
      <c r="B12" s="34">
        <v>10770</v>
      </c>
      <c r="C12" s="101">
        <v>7.3</v>
      </c>
      <c r="D12" s="34">
        <v>6141</v>
      </c>
      <c r="E12" s="101">
        <v>5.3</v>
      </c>
      <c r="F12" s="34">
        <v>4295</v>
      </c>
      <c r="G12" s="101">
        <v>14.4</v>
      </c>
      <c r="H12" s="34">
        <v>229</v>
      </c>
      <c r="I12" s="101">
        <v>9.1</v>
      </c>
      <c r="J12" s="34">
        <v>105</v>
      </c>
      <c r="K12" s="101">
        <v>17.1</v>
      </c>
    </row>
    <row r="13" spans="1:11" ht="12.75">
      <c r="A13" s="4" t="s">
        <v>35</v>
      </c>
      <c r="B13" s="34">
        <v>4082</v>
      </c>
      <c r="C13" s="101">
        <v>2.8</v>
      </c>
      <c r="D13" s="34">
        <v>3121</v>
      </c>
      <c r="E13" s="101">
        <v>2.7</v>
      </c>
      <c r="F13" s="34">
        <v>811</v>
      </c>
      <c r="G13" s="101">
        <v>2.7</v>
      </c>
      <c r="H13" s="34">
        <v>83</v>
      </c>
      <c r="I13" s="101">
        <v>3.3</v>
      </c>
      <c r="J13" s="34">
        <v>67</v>
      </c>
      <c r="K13" s="101">
        <v>10.9</v>
      </c>
    </row>
    <row r="14" spans="1:11" ht="19.5" customHeight="1">
      <c r="A14" s="6" t="s">
        <v>29</v>
      </c>
      <c r="B14" s="52">
        <v>148164</v>
      </c>
      <c r="C14" s="105">
        <v>100</v>
      </c>
      <c r="D14" s="52">
        <v>115186</v>
      </c>
      <c r="E14" s="105">
        <v>100</v>
      </c>
      <c r="F14" s="52">
        <v>29839</v>
      </c>
      <c r="G14" s="105">
        <v>100</v>
      </c>
      <c r="H14" s="52">
        <v>2525</v>
      </c>
      <c r="I14" s="105">
        <v>100</v>
      </c>
      <c r="J14" s="52">
        <v>614</v>
      </c>
      <c r="K14" s="105">
        <v>100</v>
      </c>
    </row>
    <row r="16" spans="1:11" ht="24.75" customHeight="1">
      <c r="A16" s="166" t="s">
        <v>330</v>
      </c>
      <c r="B16" s="166"/>
      <c r="C16" s="166"/>
      <c r="D16" s="166"/>
      <c r="E16" s="166"/>
      <c r="F16" s="166"/>
      <c r="G16" s="166"/>
      <c r="H16" s="166"/>
      <c r="I16" s="166"/>
      <c r="J16" s="166"/>
      <c r="K16" s="166"/>
    </row>
    <row r="18" ht="12.75">
      <c r="A18" s="1" t="s">
        <v>134</v>
      </c>
    </row>
  </sheetData>
  <mergeCells count="11">
    <mergeCell ref="A16:K16"/>
    <mergeCell ref="J7:K7"/>
    <mergeCell ref="H7:I7"/>
    <mergeCell ref="F7:G7"/>
    <mergeCell ref="D7:E7"/>
    <mergeCell ref="A4:K4"/>
    <mergeCell ref="A3:K3"/>
    <mergeCell ref="A2:K2"/>
    <mergeCell ref="B7:C7"/>
    <mergeCell ref="B6:K6"/>
    <mergeCell ref="A6:A8"/>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8.796875" defaultRowHeight="19.5"/>
  <cols>
    <col min="1" max="1" width="13.5" style="1" customWidth="1"/>
    <col min="2" max="16384" width="8.796875" style="1" customWidth="1"/>
  </cols>
  <sheetData>
    <row r="2" spans="1:11" ht="12.75">
      <c r="A2" s="159" t="s">
        <v>331</v>
      </c>
      <c r="B2" s="159"/>
      <c r="C2" s="159"/>
      <c r="D2" s="159"/>
      <c r="E2" s="159"/>
      <c r="F2" s="159"/>
      <c r="G2" s="159"/>
      <c r="H2" s="159"/>
      <c r="I2" s="159"/>
      <c r="J2" s="159"/>
      <c r="K2" s="159"/>
    </row>
    <row r="3" spans="1:11" ht="12.75">
      <c r="A3" s="159" t="s">
        <v>332</v>
      </c>
      <c r="B3" s="159"/>
      <c r="C3" s="159"/>
      <c r="D3" s="159"/>
      <c r="E3" s="159"/>
      <c r="F3" s="159"/>
      <c r="G3" s="159"/>
      <c r="H3" s="159"/>
      <c r="I3" s="159"/>
      <c r="J3" s="159"/>
      <c r="K3" s="159"/>
    </row>
    <row r="4" spans="1:11" ht="12.75">
      <c r="A4" s="159" t="s">
        <v>166</v>
      </c>
      <c r="B4" s="159"/>
      <c r="C4" s="159"/>
      <c r="D4" s="159"/>
      <c r="E4" s="159"/>
      <c r="F4" s="159"/>
      <c r="G4" s="159"/>
      <c r="H4" s="159"/>
      <c r="I4" s="159"/>
      <c r="J4" s="159"/>
      <c r="K4" s="159"/>
    </row>
    <row r="6" spans="1:11" ht="12.75">
      <c r="A6" s="150" t="s">
        <v>329</v>
      </c>
      <c r="B6" s="179" t="s">
        <v>168</v>
      </c>
      <c r="C6" s="179"/>
      <c r="D6" s="179"/>
      <c r="E6" s="179"/>
      <c r="F6" s="179"/>
      <c r="G6" s="179"/>
      <c r="H6" s="179"/>
      <c r="I6" s="179"/>
      <c r="J6" s="179"/>
      <c r="K6" s="177"/>
    </row>
    <row r="7" spans="1:11" ht="12.75">
      <c r="A7" s="200"/>
      <c r="B7" s="179" t="s">
        <v>29</v>
      </c>
      <c r="C7" s="177"/>
      <c r="D7" s="176" t="s">
        <v>32</v>
      </c>
      <c r="E7" s="177"/>
      <c r="F7" s="176" t="s">
        <v>33</v>
      </c>
      <c r="G7" s="177"/>
      <c r="H7" s="176" t="s">
        <v>40</v>
      </c>
      <c r="I7" s="177"/>
      <c r="J7" s="179" t="s">
        <v>41</v>
      </c>
      <c r="K7" s="177"/>
    </row>
    <row r="8" spans="1:11" ht="12.75">
      <c r="A8" s="191"/>
      <c r="B8" s="54" t="s">
        <v>14</v>
      </c>
      <c r="C8" s="54" t="s">
        <v>15</v>
      </c>
      <c r="D8" s="6" t="s">
        <v>14</v>
      </c>
      <c r="E8" s="54" t="s">
        <v>15</v>
      </c>
      <c r="F8" s="6" t="s">
        <v>14</v>
      </c>
      <c r="G8" s="54" t="s">
        <v>15</v>
      </c>
      <c r="H8" s="6" t="s">
        <v>14</v>
      </c>
      <c r="I8" s="54" t="s">
        <v>15</v>
      </c>
      <c r="J8" s="6" t="s">
        <v>14</v>
      </c>
      <c r="K8" s="54" t="s">
        <v>15</v>
      </c>
    </row>
    <row r="9" spans="1:11" ht="12.75">
      <c r="A9" s="20"/>
      <c r="B9" s="20"/>
      <c r="C9" s="20"/>
      <c r="D9" s="20"/>
      <c r="E9" s="20"/>
      <c r="F9" s="20"/>
      <c r="G9" s="20"/>
      <c r="H9" s="20"/>
      <c r="I9" s="20"/>
      <c r="J9" s="20"/>
      <c r="K9" s="20"/>
    </row>
    <row r="10" spans="1:11" ht="12.75">
      <c r="A10" s="4" t="s">
        <v>43</v>
      </c>
      <c r="B10" s="34">
        <v>104985</v>
      </c>
      <c r="C10" s="101">
        <v>70.9</v>
      </c>
      <c r="D10" s="34">
        <v>85324</v>
      </c>
      <c r="E10" s="101">
        <v>75</v>
      </c>
      <c r="F10" s="34">
        <v>17288</v>
      </c>
      <c r="G10" s="101">
        <v>56.3</v>
      </c>
      <c r="H10" s="34">
        <v>2061</v>
      </c>
      <c r="I10" s="101">
        <v>65.4</v>
      </c>
      <c r="J10" s="34">
        <v>312</v>
      </c>
      <c r="K10" s="101">
        <v>55.9</v>
      </c>
    </row>
    <row r="11" spans="1:11" ht="12.75">
      <c r="A11" s="4"/>
      <c r="B11" s="34"/>
      <c r="C11" s="101"/>
      <c r="D11" s="34"/>
      <c r="E11" s="101"/>
      <c r="F11" s="34"/>
      <c r="G11" s="101"/>
      <c r="H11" s="34"/>
      <c r="I11" s="101"/>
      <c r="J11" s="34"/>
      <c r="K11" s="101"/>
    </row>
    <row r="12" spans="1:11" ht="12.75">
      <c r="A12" s="4" t="s">
        <v>44</v>
      </c>
      <c r="B12" s="34">
        <v>28327</v>
      </c>
      <c r="C12" s="101">
        <v>19.1</v>
      </c>
      <c r="D12" s="34">
        <v>19260</v>
      </c>
      <c r="E12" s="101">
        <v>16.9</v>
      </c>
      <c r="F12" s="34">
        <v>8257</v>
      </c>
      <c r="G12" s="101">
        <v>26.9</v>
      </c>
      <c r="H12" s="34">
        <v>727</v>
      </c>
      <c r="I12" s="101">
        <v>23.1</v>
      </c>
      <c r="J12" s="34">
        <v>83</v>
      </c>
      <c r="K12" s="101">
        <v>14.9</v>
      </c>
    </row>
    <row r="13" spans="1:11" ht="12.75">
      <c r="A13" s="4"/>
      <c r="B13" s="34"/>
      <c r="C13" s="101"/>
      <c r="D13" s="34"/>
      <c r="E13" s="101"/>
      <c r="F13" s="34"/>
      <c r="G13" s="101"/>
      <c r="H13" s="34"/>
      <c r="I13" s="101"/>
      <c r="J13" s="34"/>
      <c r="K13" s="101"/>
    </row>
    <row r="14" spans="1:11" ht="12.75">
      <c r="A14" s="4" t="s">
        <v>45</v>
      </c>
      <c r="B14" s="34">
        <v>10770</v>
      </c>
      <c r="C14" s="101">
        <v>7.3</v>
      </c>
      <c r="D14" s="34">
        <v>6053</v>
      </c>
      <c r="E14" s="101">
        <v>5.3</v>
      </c>
      <c r="F14" s="34">
        <v>4353</v>
      </c>
      <c r="G14" s="101">
        <v>14.2</v>
      </c>
      <c r="H14" s="34">
        <v>265</v>
      </c>
      <c r="I14" s="101">
        <v>8.4</v>
      </c>
      <c r="J14" s="34">
        <v>99</v>
      </c>
      <c r="K14" s="101">
        <v>17.7</v>
      </c>
    </row>
    <row r="15" spans="1:11" ht="12.75">
      <c r="A15" s="4"/>
      <c r="B15" s="34"/>
      <c r="C15" s="101"/>
      <c r="D15" s="34"/>
      <c r="E15" s="101"/>
      <c r="F15" s="34"/>
      <c r="G15" s="101"/>
      <c r="H15" s="34"/>
      <c r="I15" s="101"/>
      <c r="J15" s="34"/>
      <c r="K15" s="101"/>
    </row>
    <row r="16" spans="1:11" ht="12.75">
      <c r="A16" s="4" t="s">
        <v>35</v>
      </c>
      <c r="B16" s="34">
        <v>4082</v>
      </c>
      <c r="C16" s="101">
        <v>2.8</v>
      </c>
      <c r="D16" s="34">
        <v>3087</v>
      </c>
      <c r="E16" s="101">
        <v>2.7</v>
      </c>
      <c r="F16" s="34">
        <v>832</v>
      </c>
      <c r="G16" s="101">
        <v>2.7</v>
      </c>
      <c r="H16" s="34">
        <v>99</v>
      </c>
      <c r="I16" s="101">
        <v>3.1</v>
      </c>
      <c r="J16" s="34">
        <v>64</v>
      </c>
      <c r="K16" s="101">
        <v>11.5</v>
      </c>
    </row>
    <row r="17" spans="1:11" ht="12.75">
      <c r="A17" s="4"/>
      <c r="B17" s="34"/>
      <c r="C17" s="101"/>
      <c r="D17" s="34"/>
      <c r="E17" s="101"/>
      <c r="F17" s="34"/>
      <c r="G17" s="101"/>
      <c r="H17" s="34"/>
      <c r="I17" s="101"/>
      <c r="J17" s="34"/>
      <c r="K17" s="101"/>
    </row>
    <row r="18" spans="1:11" ht="12.75">
      <c r="A18" s="6" t="s">
        <v>29</v>
      </c>
      <c r="B18" s="52">
        <v>148164</v>
      </c>
      <c r="C18" s="105">
        <v>100</v>
      </c>
      <c r="D18" s="52">
        <v>113724</v>
      </c>
      <c r="E18" s="105">
        <v>100</v>
      </c>
      <c r="F18" s="52">
        <v>30730</v>
      </c>
      <c r="G18" s="105">
        <v>100</v>
      </c>
      <c r="H18" s="52">
        <v>3152</v>
      </c>
      <c r="I18" s="105">
        <v>100</v>
      </c>
      <c r="J18" s="52">
        <v>558</v>
      </c>
      <c r="K18" s="105">
        <v>100</v>
      </c>
    </row>
    <row r="20" spans="1:11" ht="24.75" customHeight="1">
      <c r="A20" s="166" t="s">
        <v>330</v>
      </c>
      <c r="B20" s="166"/>
      <c r="C20" s="166"/>
      <c r="D20" s="166"/>
      <c r="E20" s="166"/>
      <c r="F20" s="166"/>
      <c r="G20" s="166"/>
      <c r="H20" s="166"/>
      <c r="I20" s="166"/>
      <c r="J20" s="166"/>
      <c r="K20" s="166"/>
    </row>
    <row r="22" ht="12.75">
      <c r="A22" s="1" t="s">
        <v>134</v>
      </c>
    </row>
  </sheetData>
  <mergeCells count="11">
    <mergeCell ref="A4:K4"/>
    <mergeCell ref="A3:K3"/>
    <mergeCell ref="A2:K2"/>
    <mergeCell ref="B7:C7"/>
    <mergeCell ref="B6:K6"/>
    <mergeCell ref="A6:A8"/>
    <mergeCell ref="A20:K20"/>
    <mergeCell ref="J7:K7"/>
    <mergeCell ref="H7:I7"/>
    <mergeCell ref="F7:G7"/>
    <mergeCell ref="D7:E7"/>
  </mergeCells>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796875" defaultRowHeight="19.5"/>
  <cols>
    <col min="1" max="1" width="13.5" style="1" customWidth="1"/>
    <col min="2" max="2" width="8.796875" style="1" customWidth="1"/>
    <col min="3" max="3" width="4.796875" style="1" customWidth="1"/>
    <col min="4" max="4" width="8.796875" style="1" customWidth="1"/>
    <col min="5" max="5" width="4.796875" style="1" customWidth="1"/>
    <col min="6" max="6" width="8.796875" style="1" customWidth="1"/>
    <col min="7" max="7" width="4.796875" style="1" customWidth="1"/>
    <col min="8" max="8" width="8.796875" style="1" customWidth="1"/>
    <col min="9" max="9" width="4.796875" style="1" customWidth="1"/>
    <col min="10" max="10" width="8.796875" style="1" customWidth="1"/>
    <col min="11" max="11" width="4.796875" style="1" customWidth="1"/>
    <col min="12" max="12" width="8.796875" style="1" customWidth="1"/>
    <col min="13" max="13" width="4.796875" style="1" customWidth="1"/>
    <col min="14" max="14" width="8.796875" style="1" customWidth="1"/>
    <col min="15" max="15" width="4.796875" style="1" customWidth="1"/>
    <col min="16" max="16" width="8.796875" style="1" customWidth="1"/>
    <col min="17" max="17" width="4.796875" style="1" customWidth="1"/>
    <col min="18" max="16384" width="8.796875" style="1" customWidth="1"/>
  </cols>
  <sheetData>
    <row r="2" spans="1:11" ht="12.75">
      <c r="A2" s="159" t="s">
        <v>333</v>
      </c>
      <c r="B2" s="159"/>
      <c r="C2" s="159"/>
      <c r="D2" s="159"/>
      <c r="E2" s="159"/>
      <c r="F2" s="159"/>
      <c r="G2" s="159"/>
      <c r="H2" s="159"/>
      <c r="I2" s="159"/>
      <c r="J2" s="159"/>
      <c r="K2" s="159"/>
    </row>
    <row r="3" spans="1:11" ht="12.75">
      <c r="A3" s="159" t="s">
        <v>627</v>
      </c>
      <c r="B3" s="159"/>
      <c r="C3" s="159"/>
      <c r="D3" s="159"/>
      <c r="E3" s="159"/>
      <c r="F3" s="159"/>
      <c r="G3" s="159"/>
      <c r="H3" s="159"/>
      <c r="I3" s="159"/>
      <c r="J3" s="159"/>
      <c r="K3" s="159"/>
    </row>
    <row r="4" spans="1:11" ht="12.75">
      <c r="A4" s="159" t="s">
        <v>166</v>
      </c>
      <c r="B4" s="159"/>
      <c r="C4" s="159"/>
      <c r="D4" s="159"/>
      <c r="E4" s="159"/>
      <c r="F4" s="159"/>
      <c r="G4" s="159"/>
      <c r="H4" s="159"/>
      <c r="I4" s="159"/>
      <c r="J4" s="159"/>
      <c r="K4" s="159"/>
    </row>
    <row r="6" spans="1:17" ht="12.75">
      <c r="A6" s="150" t="s">
        <v>329</v>
      </c>
      <c r="B6" s="179" t="s">
        <v>29</v>
      </c>
      <c r="C6" s="177"/>
      <c r="D6" s="176" t="s">
        <v>180</v>
      </c>
      <c r="E6" s="177"/>
      <c r="F6" s="176" t="s">
        <v>148</v>
      </c>
      <c r="G6" s="177"/>
      <c r="H6" s="176" t="s">
        <v>181</v>
      </c>
      <c r="I6" s="177"/>
      <c r="J6" s="179" t="s">
        <v>182</v>
      </c>
      <c r="K6" s="177"/>
      <c r="L6" s="179" t="s">
        <v>183</v>
      </c>
      <c r="M6" s="177"/>
      <c r="N6" s="179" t="s">
        <v>184</v>
      </c>
      <c r="O6" s="177"/>
      <c r="P6" s="179" t="s">
        <v>35</v>
      </c>
      <c r="Q6" s="177"/>
    </row>
    <row r="7" spans="1:17" ht="12.75">
      <c r="A7" s="174"/>
      <c r="B7" s="54" t="s">
        <v>14</v>
      </c>
      <c r="C7" s="54" t="s">
        <v>292</v>
      </c>
      <c r="D7" s="6" t="s">
        <v>14</v>
      </c>
      <c r="E7" s="54" t="s">
        <v>292</v>
      </c>
      <c r="F7" s="6" t="s">
        <v>14</v>
      </c>
      <c r="G7" s="54" t="s">
        <v>292</v>
      </c>
      <c r="H7" s="6" t="s">
        <v>14</v>
      </c>
      <c r="I7" s="54" t="s">
        <v>292</v>
      </c>
      <c r="J7" s="6" t="s">
        <v>14</v>
      </c>
      <c r="K7" s="54" t="s">
        <v>292</v>
      </c>
      <c r="L7" s="6" t="s">
        <v>14</v>
      </c>
      <c r="M7" s="54" t="s">
        <v>292</v>
      </c>
      <c r="N7" s="6" t="s">
        <v>14</v>
      </c>
      <c r="O7" s="54" t="s">
        <v>292</v>
      </c>
      <c r="P7" s="6" t="s">
        <v>14</v>
      </c>
      <c r="Q7" s="54" t="s">
        <v>292</v>
      </c>
    </row>
    <row r="8" spans="1:17" ht="12.75">
      <c r="A8" s="20"/>
      <c r="B8" s="20"/>
      <c r="C8" s="20"/>
      <c r="D8" s="20"/>
      <c r="E8" s="20"/>
      <c r="F8" s="20"/>
      <c r="G8" s="20"/>
      <c r="H8" s="20"/>
      <c r="I8" s="20"/>
      <c r="J8" s="20"/>
      <c r="K8" s="20"/>
      <c r="L8" s="20"/>
      <c r="M8" s="20"/>
      <c r="N8" s="20"/>
      <c r="O8" s="20"/>
      <c r="P8" s="20"/>
      <c r="Q8" s="20"/>
    </row>
    <row r="9" spans="1:17" ht="12.75">
      <c r="A9" s="4" t="s">
        <v>43</v>
      </c>
      <c r="B9" s="34">
        <v>104985</v>
      </c>
      <c r="C9" s="101">
        <v>70.9</v>
      </c>
      <c r="D9" s="34">
        <v>10918</v>
      </c>
      <c r="E9" s="101">
        <v>57.1</v>
      </c>
      <c r="F9" s="34">
        <v>1576</v>
      </c>
      <c r="G9" s="101">
        <v>63.3</v>
      </c>
      <c r="H9" s="34">
        <v>1724</v>
      </c>
      <c r="I9" s="101">
        <v>74.7</v>
      </c>
      <c r="J9" s="34">
        <v>56109</v>
      </c>
      <c r="K9" s="101">
        <v>77</v>
      </c>
      <c r="L9" s="34">
        <v>2394</v>
      </c>
      <c r="M9" s="101">
        <v>57.6</v>
      </c>
      <c r="N9" s="34">
        <v>26400</v>
      </c>
      <c r="O9" s="101">
        <v>68.9</v>
      </c>
      <c r="P9" s="34">
        <v>5864</v>
      </c>
      <c r="Q9" s="101">
        <v>65.8</v>
      </c>
    </row>
    <row r="10" spans="1:17" ht="12.75">
      <c r="A10" s="4"/>
      <c r="B10" s="34"/>
      <c r="C10" s="101"/>
      <c r="D10" s="34"/>
      <c r="E10" s="101"/>
      <c r="F10" s="34"/>
      <c r="G10" s="101"/>
      <c r="H10" s="34"/>
      <c r="I10" s="101"/>
      <c r="J10" s="34"/>
      <c r="K10" s="101"/>
      <c r="L10" s="34"/>
      <c r="M10" s="101"/>
      <c r="N10" s="34"/>
      <c r="O10" s="101"/>
      <c r="P10" s="34"/>
      <c r="Q10" s="101"/>
    </row>
    <row r="11" spans="1:17" ht="12.75">
      <c r="A11" s="4" t="s">
        <v>44</v>
      </c>
      <c r="B11" s="34">
        <v>28327</v>
      </c>
      <c r="C11" s="101">
        <v>19.1</v>
      </c>
      <c r="D11" s="34">
        <v>5320</v>
      </c>
      <c r="E11" s="101">
        <v>27.8</v>
      </c>
      <c r="F11" s="34">
        <v>622</v>
      </c>
      <c r="G11" s="101">
        <v>25</v>
      </c>
      <c r="H11" s="34">
        <v>393</v>
      </c>
      <c r="I11" s="101">
        <v>17</v>
      </c>
      <c r="J11" s="34">
        <v>11361</v>
      </c>
      <c r="K11" s="101">
        <v>15.6</v>
      </c>
      <c r="L11" s="34">
        <v>1166</v>
      </c>
      <c r="M11" s="101">
        <v>28.1</v>
      </c>
      <c r="N11" s="34">
        <v>7670</v>
      </c>
      <c r="O11" s="101">
        <v>20.1</v>
      </c>
      <c r="P11" s="34">
        <v>1795</v>
      </c>
      <c r="Q11" s="101">
        <v>20.1</v>
      </c>
    </row>
    <row r="12" spans="1:17" ht="12.75">
      <c r="A12" s="4"/>
      <c r="B12" s="34"/>
      <c r="C12" s="101"/>
      <c r="D12" s="34"/>
      <c r="E12" s="101"/>
      <c r="F12" s="34"/>
      <c r="G12" s="101"/>
      <c r="H12" s="34"/>
      <c r="I12" s="101"/>
      <c r="J12" s="34"/>
      <c r="K12" s="101"/>
      <c r="L12" s="34"/>
      <c r="M12" s="101"/>
      <c r="N12" s="34"/>
      <c r="O12" s="101"/>
      <c r="P12" s="34"/>
      <c r="Q12" s="101"/>
    </row>
    <row r="13" spans="1:17" ht="12.75">
      <c r="A13" s="4" t="s">
        <v>45</v>
      </c>
      <c r="B13" s="34">
        <v>10770</v>
      </c>
      <c r="C13" s="101">
        <v>7.3</v>
      </c>
      <c r="D13" s="34">
        <v>2355</v>
      </c>
      <c r="E13" s="101">
        <v>12.3</v>
      </c>
      <c r="F13" s="34">
        <v>205</v>
      </c>
      <c r="G13" s="101">
        <v>8.2</v>
      </c>
      <c r="H13" s="34">
        <v>140</v>
      </c>
      <c r="I13" s="101">
        <v>6.1</v>
      </c>
      <c r="J13" s="34">
        <v>3540</v>
      </c>
      <c r="K13" s="101">
        <v>4.9</v>
      </c>
      <c r="L13" s="34">
        <v>478</v>
      </c>
      <c r="M13" s="101">
        <v>11.5</v>
      </c>
      <c r="N13" s="34">
        <v>3235</v>
      </c>
      <c r="O13" s="101">
        <v>8.4</v>
      </c>
      <c r="P13" s="34">
        <v>817</v>
      </c>
      <c r="Q13" s="101">
        <v>9.2</v>
      </c>
    </row>
    <row r="14" spans="1:17" ht="12.75">
      <c r="A14" s="4"/>
      <c r="B14" s="34"/>
      <c r="C14" s="101"/>
      <c r="D14" s="34"/>
      <c r="E14" s="101"/>
      <c r="F14" s="34"/>
      <c r="G14" s="101"/>
      <c r="H14" s="34"/>
      <c r="I14" s="101"/>
      <c r="J14" s="34"/>
      <c r="K14" s="101"/>
      <c r="L14" s="34"/>
      <c r="M14" s="101"/>
      <c r="N14" s="34"/>
      <c r="O14" s="101"/>
      <c r="P14" s="34"/>
      <c r="Q14" s="101"/>
    </row>
    <row r="15" spans="1:17" ht="12.75">
      <c r="A15" s="4" t="s">
        <v>35</v>
      </c>
      <c r="B15" s="34">
        <v>4082</v>
      </c>
      <c r="C15" s="101">
        <v>2.8</v>
      </c>
      <c r="D15" s="34">
        <v>516</v>
      </c>
      <c r="E15" s="101">
        <v>2.7</v>
      </c>
      <c r="F15" s="34">
        <v>87</v>
      </c>
      <c r="G15" s="101">
        <v>3.5</v>
      </c>
      <c r="H15" s="34">
        <v>51</v>
      </c>
      <c r="I15" s="101">
        <v>2.2</v>
      </c>
      <c r="J15" s="34">
        <v>1849</v>
      </c>
      <c r="K15" s="101">
        <v>2.5</v>
      </c>
      <c r="L15" s="34">
        <v>118</v>
      </c>
      <c r="M15" s="101">
        <v>2.8</v>
      </c>
      <c r="N15" s="34">
        <v>1024</v>
      </c>
      <c r="O15" s="101">
        <v>2.7</v>
      </c>
      <c r="P15" s="34">
        <v>437</v>
      </c>
      <c r="Q15" s="101">
        <v>4.9</v>
      </c>
    </row>
    <row r="16" spans="1:17" ht="12.75">
      <c r="A16" s="4"/>
      <c r="B16" s="34"/>
      <c r="C16" s="101"/>
      <c r="D16" s="34"/>
      <c r="E16" s="101"/>
      <c r="F16" s="34"/>
      <c r="G16" s="101"/>
      <c r="H16" s="34"/>
      <c r="I16" s="101"/>
      <c r="J16" s="34"/>
      <c r="K16" s="101"/>
      <c r="L16" s="34"/>
      <c r="M16" s="101"/>
      <c r="N16" s="34"/>
      <c r="O16" s="101"/>
      <c r="P16" s="34"/>
      <c r="Q16" s="101"/>
    </row>
    <row r="17" spans="1:17" ht="12.75">
      <c r="A17" s="6" t="s">
        <v>29</v>
      </c>
      <c r="B17" s="52">
        <v>148164</v>
      </c>
      <c r="C17" s="105">
        <v>100</v>
      </c>
      <c r="D17" s="52">
        <v>19109</v>
      </c>
      <c r="E17" s="105">
        <v>100</v>
      </c>
      <c r="F17" s="52">
        <v>2490</v>
      </c>
      <c r="G17" s="105">
        <v>100</v>
      </c>
      <c r="H17" s="52">
        <v>2308</v>
      </c>
      <c r="I17" s="105">
        <v>100</v>
      </c>
      <c r="J17" s="52">
        <v>72859</v>
      </c>
      <c r="K17" s="105">
        <v>100</v>
      </c>
      <c r="L17" s="52">
        <v>4156</v>
      </c>
      <c r="M17" s="105">
        <v>100</v>
      </c>
      <c r="N17" s="52">
        <v>38329</v>
      </c>
      <c r="O17" s="105">
        <v>100</v>
      </c>
      <c r="P17" s="52">
        <v>8913</v>
      </c>
      <c r="Q17" s="105">
        <v>100</v>
      </c>
    </row>
    <row r="19" spans="1:17" ht="24.75" customHeight="1">
      <c r="A19" s="166" t="s">
        <v>330</v>
      </c>
      <c r="B19" s="186"/>
      <c r="C19" s="186"/>
      <c r="D19" s="186"/>
      <c r="E19" s="186"/>
      <c r="F19" s="186"/>
      <c r="G19" s="186"/>
      <c r="H19" s="186"/>
      <c r="I19" s="186"/>
      <c r="J19" s="186"/>
      <c r="K19" s="186"/>
      <c r="L19" s="186"/>
      <c r="M19" s="186"/>
      <c r="N19" s="186"/>
      <c r="O19" s="186"/>
      <c r="P19" s="186"/>
      <c r="Q19" s="186"/>
    </row>
    <row r="21" ht="12.75">
      <c r="A21" s="1" t="s">
        <v>134</v>
      </c>
    </row>
  </sheetData>
  <mergeCells count="13">
    <mergeCell ref="A6:A7"/>
    <mergeCell ref="A19:Q19"/>
    <mergeCell ref="A2:K2"/>
    <mergeCell ref="A3:K3"/>
    <mergeCell ref="A4:K4"/>
    <mergeCell ref="B6:C6"/>
    <mergeCell ref="D6:E6"/>
    <mergeCell ref="F6:G6"/>
    <mergeCell ref="H6:I6"/>
    <mergeCell ref="J6:K6"/>
    <mergeCell ref="L6:M6"/>
    <mergeCell ref="N6:O6"/>
    <mergeCell ref="P6:Q6"/>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K23"/>
  <sheetViews>
    <sheetView workbookViewId="0" topLeftCell="A1">
      <selection activeCell="A2" sqref="A2:K4"/>
    </sheetView>
  </sheetViews>
  <sheetFormatPr defaultColWidth="8.796875" defaultRowHeight="19.5"/>
  <cols>
    <col min="1" max="1" width="11.5" style="1" customWidth="1"/>
    <col min="2" max="16384" width="8.796875" style="1" customWidth="1"/>
  </cols>
  <sheetData>
    <row r="2" spans="1:11" ht="12.75">
      <c r="A2" s="159" t="s">
        <v>334</v>
      </c>
      <c r="B2" s="159"/>
      <c r="C2" s="159"/>
      <c r="D2" s="159"/>
      <c r="E2" s="159"/>
      <c r="F2" s="159"/>
      <c r="G2" s="159"/>
      <c r="H2" s="159"/>
      <c r="I2" s="159"/>
      <c r="J2" s="159"/>
      <c r="K2" s="159"/>
    </row>
    <row r="3" spans="1:11" ht="12.75">
      <c r="A3" s="159" t="s">
        <v>335</v>
      </c>
      <c r="B3" s="159"/>
      <c r="C3" s="159"/>
      <c r="D3" s="159"/>
      <c r="E3" s="159"/>
      <c r="F3" s="159"/>
      <c r="G3" s="159"/>
      <c r="H3" s="159"/>
      <c r="I3" s="159"/>
      <c r="J3" s="159"/>
      <c r="K3" s="159"/>
    </row>
    <row r="4" spans="1:11" ht="12.75">
      <c r="A4" s="159" t="s">
        <v>166</v>
      </c>
      <c r="B4" s="159"/>
      <c r="C4" s="159"/>
      <c r="D4" s="159"/>
      <c r="E4" s="159"/>
      <c r="F4" s="159"/>
      <c r="G4" s="159"/>
      <c r="H4" s="159"/>
      <c r="I4" s="159"/>
      <c r="J4" s="159"/>
      <c r="K4" s="159"/>
    </row>
    <row r="6" spans="1:11" ht="12.75">
      <c r="A6" s="150" t="s">
        <v>336</v>
      </c>
      <c r="B6" s="176" t="s">
        <v>7</v>
      </c>
      <c r="C6" s="179"/>
      <c r="D6" s="179"/>
      <c r="E6" s="179"/>
      <c r="F6" s="179"/>
      <c r="G6" s="179"/>
      <c r="H6" s="179"/>
      <c r="I6" s="179"/>
      <c r="J6" s="179"/>
      <c r="K6" s="177"/>
    </row>
    <row r="7" spans="1:11" ht="12.75">
      <c r="A7" s="178"/>
      <c r="B7" s="176" t="s">
        <v>29</v>
      </c>
      <c r="C7" s="177"/>
      <c r="D7" s="176" t="s">
        <v>32</v>
      </c>
      <c r="E7" s="177"/>
      <c r="F7" s="176" t="s">
        <v>33</v>
      </c>
      <c r="G7" s="177"/>
      <c r="H7" s="176" t="s">
        <v>34</v>
      </c>
      <c r="I7" s="177"/>
      <c r="J7" s="180" t="s">
        <v>35</v>
      </c>
      <c r="K7" s="181"/>
    </row>
    <row r="8" spans="1:11" ht="12.75">
      <c r="A8" s="174"/>
      <c r="B8" s="6" t="s">
        <v>14</v>
      </c>
      <c r="C8" s="54" t="s">
        <v>15</v>
      </c>
      <c r="D8" s="54" t="s">
        <v>14</v>
      </c>
      <c r="E8" s="54" t="s">
        <v>15</v>
      </c>
      <c r="F8" s="54" t="s">
        <v>14</v>
      </c>
      <c r="G8" s="54" t="s">
        <v>15</v>
      </c>
      <c r="H8" s="54" t="s">
        <v>14</v>
      </c>
      <c r="I8" s="54" t="s">
        <v>15</v>
      </c>
      <c r="J8" s="54" t="s">
        <v>14</v>
      </c>
      <c r="K8" s="41" t="s">
        <v>15</v>
      </c>
    </row>
    <row r="9" spans="1:11" ht="12.75">
      <c r="A9" s="20"/>
      <c r="B9" s="20"/>
      <c r="C9" s="20"/>
      <c r="D9" s="20"/>
      <c r="E9" s="20"/>
      <c r="F9" s="20"/>
      <c r="G9" s="20"/>
      <c r="H9" s="20"/>
      <c r="I9" s="20"/>
      <c r="J9" s="20"/>
      <c r="K9" s="19"/>
    </row>
    <row r="10" spans="1:11" ht="12.75">
      <c r="A10" s="4" t="s">
        <v>337</v>
      </c>
      <c r="B10" s="34">
        <v>1587</v>
      </c>
      <c r="C10" s="101">
        <v>1.1</v>
      </c>
      <c r="D10" s="34">
        <v>732</v>
      </c>
      <c r="E10" s="101">
        <v>0.6</v>
      </c>
      <c r="F10" s="34">
        <v>829</v>
      </c>
      <c r="G10" s="101">
        <v>2.8</v>
      </c>
      <c r="H10" s="34">
        <v>14</v>
      </c>
      <c r="I10" s="101">
        <v>0.6</v>
      </c>
      <c r="J10" s="34">
        <v>12</v>
      </c>
      <c r="K10" s="90">
        <v>2</v>
      </c>
    </row>
    <row r="11" spans="1:11" ht="12.75">
      <c r="A11" s="47" t="s">
        <v>338</v>
      </c>
      <c r="B11" s="34">
        <v>1878</v>
      </c>
      <c r="C11" s="101">
        <v>2.3</v>
      </c>
      <c r="D11" s="34">
        <v>959</v>
      </c>
      <c r="E11" s="101">
        <v>1.5</v>
      </c>
      <c r="F11" s="34">
        <v>881</v>
      </c>
      <c r="G11" s="101">
        <v>5.7</v>
      </c>
      <c r="H11" s="34">
        <v>31</v>
      </c>
      <c r="I11" s="101">
        <v>1.8</v>
      </c>
      <c r="J11" s="34">
        <v>7</v>
      </c>
      <c r="K11" s="90">
        <v>3.1</v>
      </c>
    </row>
    <row r="12" spans="1:11" ht="12.75">
      <c r="A12" s="47" t="s">
        <v>339</v>
      </c>
      <c r="B12" s="34">
        <v>7307</v>
      </c>
      <c r="C12" s="101">
        <v>7.3</v>
      </c>
      <c r="D12" s="34">
        <v>4393</v>
      </c>
      <c r="E12" s="101">
        <v>5.3</v>
      </c>
      <c r="F12" s="34">
        <v>2759</v>
      </c>
      <c r="G12" s="101">
        <v>15</v>
      </c>
      <c r="H12" s="34">
        <v>115</v>
      </c>
      <c r="I12" s="101">
        <v>6.3</v>
      </c>
      <c r="J12" s="34">
        <v>40</v>
      </c>
      <c r="K12" s="90">
        <v>9.6</v>
      </c>
    </row>
    <row r="13" spans="1:11" ht="12.75">
      <c r="A13" s="47" t="s">
        <v>340</v>
      </c>
      <c r="B13" s="34">
        <v>14477</v>
      </c>
      <c r="C13" s="101">
        <v>17</v>
      </c>
      <c r="D13" s="34">
        <v>10101</v>
      </c>
      <c r="E13" s="101">
        <v>14.1</v>
      </c>
      <c r="F13" s="34">
        <v>4044</v>
      </c>
      <c r="G13" s="101">
        <v>28.5</v>
      </c>
      <c r="H13" s="34">
        <v>269</v>
      </c>
      <c r="I13" s="101">
        <v>17</v>
      </c>
      <c r="J13" s="34">
        <v>63</v>
      </c>
      <c r="K13" s="90">
        <v>19.9</v>
      </c>
    </row>
    <row r="14" spans="1:11" ht="12.75">
      <c r="A14" s="47" t="s">
        <v>341</v>
      </c>
      <c r="B14" s="34">
        <v>18054</v>
      </c>
      <c r="C14" s="101">
        <v>29.2</v>
      </c>
      <c r="D14" s="34">
        <v>13839</v>
      </c>
      <c r="E14" s="101">
        <v>26.1</v>
      </c>
      <c r="F14" s="34">
        <v>3781</v>
      </c>
      <c r="G14" s="101">
        <v>41.2</v>
      </c>
      <c r="H14" s="34">
        <v>354</v>
      </c>
      <c r="I14" s="101">
        <v>31</v>
      </c>
      <c r="J14" s="34">
        <v>80</v>
      </c>
      <c r="K14" s="90">
        <v>32.9</v>
      </c>
    </row>
    <row r="15" spans="1:11" ht="12.75">
      <c r="A15" s="47" t="s">
        <v>342</v>
      </c>
      <c r="B15" s="34">
        <v>29598</v>
      </c>
      <c r="C15" s="101">
        <v>49.2</v>
      </c>
      <c r="D15" s="34">
        <v>23704</v>
      </c>
      <c r="E15" s="101">
        <v>46.6</v>
      </c>
      <c r="F15" s="34">
        <v>5247</v>
      </c>
      <c r="G15" s="101">
        <v>58.8</v>
      </c>
      <c r="H15" s="34">
        <v>539</v>
      </c>
      <c r="I15" s="101">
        <v>52.4</v>
      </c>
      <c r="J15" s="34">
        <v>108</v>
      </c>
      <c r="K15" s="90">
        <v>50.5</v>
      </c>
    </row>
    <row r="16" spans="1:11" ht="12.75">
      <c r="A16" s="47" t="s">
        <v>343</v>
      </c>
      <c r="B16" s="34">
        <v>30354</v>
      </c>
      <c r="C16" s="101">
        <v>69.7</v>
      </c>
      <c r="D16" s="34">
        <v>25018</v>
      </c>
      <c r="E16" s="101">
        <v>68.4</v>
      </c>
      <c r="F16" s="34">
        <v>4727</v>
      </c>
      <c r="G16" s="101">
        <v>74.6</v>
      </c>
      <c r="H16" s="34">
        <v>505</v>
      </c>
      <c r="I16" s="101">
        <v>72.4</v>
      </c>
      <c r="J16" s="34">
        <v>104</v>
      </c>
      <c r="K16" s="90">
        <v>67.4</v>
      </c>
    </row>
    <row r="17" spans="1:11" ht="12.75">
      <c r="A17" s="47" t="s">
        <v>344</v>
      </c>
      <c r="B17" s="34">
        <v>21265</v>
      </c>
      <c r="C17" s="101">
        <v>84</v>
      </c>
      <c r="D17" s="34">
        <v>17773</v>
      </c>
      <c r="E17" s="101">
        <v>83.8</v>
      </c>
      <c r="F17" s="34">
        <v>3103</v>
      </c>
      <c r="G17" s="101">
        <v>85</v>
      </c>
      <c r="H17" s="34">
        <v>321</v>
      </c>
      <c r="I17" s="101">
        <v>85.1</v>
      </c>
      <c r="J17" s="34">
        <v>68</v>
      </c>
      <c r="K17" s="90">
        <v>78.5</v>
      </c>
    </row>
    <row r="18" spans="1:11" ht="12.75">
      <c r="A18" s="47" t="s">
        <v>345</v>
      </c>
      <c r="B18" s="34">
        <v>19615</v>
      </c>
      <c r="C18" s="101">
        <v>97.3</v>
      </c>
      <c r="D18" s="34">
        <v>15646</v>
      </c>
      <c r="E18" s="101">
        <v>97.4</v>
      </c>
      <c r="F18" s="34">
        <v>3617</v>
      </c>
      <c r="G18" s="101">
        <v>97.1</v>
      </c>
      <c r="H18" s="34">
        <v>288</v>
      </c>
      <c r="I18" s="101">
        <v>96.5</v>
      </c>
      <c r="J18" s="34">
        <v>64</v>
      </c>
      <c r="K18" s="90">
        <v>88.9</v>
      </c>
    </row>
    <row r="19" spans="1:11" ht="12.75">
      <c r="A19" s="4"/>
      <c r="B19" s="34"/>
      <c r="C19" s="101"/>
      <c r="D19" s="34"/>
      <c r="E19" s="101"/>
      <c r="F19" s="34"/>
      <c r="G19" s="101"/>
      <c r="H19" s="34"/>
      <c r="I19" s="101"/>
      <c r="J19" s="34"/>
      <c r="K19" s="90"/>
    </row>
    <row r="20" spans="1:11" ht="12.75">
      <c r="A20" s="4" t="s">
        <v>41</v>
      </c>
      <c r="B20" s="34">
        <v>4029</v>
      </c>
      <c r="C20" s="101">
        <v>100</v>
      </c>
      <c r="D20" s="34">
        <v>3021</v>
      </c>
      <c r="E20" s="101">
        <v>100</v>
      </c>
      <c r="F20" s="34">
        <v>851</v>
      </c>
      <c r="G20" s="101">
        <v>100</v>
      </c>
      <c r="H20" s="34">
        <v>89</v>
      </c>
      <c r="I20" s="101">
        <v>100</v>
      </c>
      <c r="J20" s="34">
        <v>68</v>
      </c>
      <c r="K20" s="90">
        <v>100</v>
      </c>
    </row>
    <row r="21" spans="1:11" ht="12.75">
      <c r="A21" s="6" t="s">
        <v>29</v>
      </c>
      <c r="B21" s="52">
        <v>148164</v>
      </c>
      <c r="C21" s="105">
        <v>100</v>
      </c>
      <c r="D21" s="52">
        <v>115186</v>
      </c>
      <c r="E21" s="105">
        <v>100</v>
      </c>
      <c r="F21" s="52">
        <v>29839</v>
      </c>
      <c r="G21" s="105">
        <v>100</v>
      </c>
      <c r="H21" s="52">
        <v>2525</v>
      </c>
      <c r="I21" s="105">
        <v>100</v>
      </c>
      <c r="J21" s="52">
        <v>614</v>
      </c>
      <c r="K21" s="89">
        <v>100</v>
      </c>
    </row>
    <row r="23" ht="12.75">
      <c r="A23" s="1" t="s">
        <v>134</v>
      </c>
    </row>
  </sheetData>
  <mergeCells count="10">
    <mergeCell ref="A3:K3"/>
    <mergeCell ref="A2:K2"/>
    <mergeCell ref="J7:K7"/>
    <mergeCell ref="A6:A8"/>
    <mergeCell ref="B6:K6"/>
    <mergeCell ref="A4:K4"/>
    <mergeCell ref="B7:C7"/>
    <mergeCell ref="D7:E7"/>
    <mergeCell ref="F7:G7"/>
    <mergeCell ref="H7:I7"/>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2:Q22"/>
  <sheetViews>
    <sheetView workbookViewId="0" topLeftCell="A1">
      <selection activeCell="A3" sqref="A3:Q3"/>
    </sheetView>
  </sheetViews>
  <sheetFormatPr defaultColWidth="8.796875" defaultRowHeight="19.5"/>
  <cols>
    <col min="1" max="1" width="11.5" style="1" customWidth="1"/>
    <col min="2" max="2" width="8.796875" style="1" customWidth="1"/>
    <col min="3" max="3" width="4.796875" style="1" customWidth="1"/>
    <col min="4" max="4" width="8.796875" style="1" customWidth="1"/>
    <col min="5" max="5" width="4.796875" style="1" customWidth="1"/>
    <col min="6" max="6" width="8.796875" style="1" customWidth="1"/>
    <col min="7" max="7" width="4.796875" style="1" customWidth="1"/>
    <col min="8" max="8" width="8.796875" style="1" customWidth="1"/>
    <col min="9" max="9" width="4.796875" style="1" customWidth="1"/>
    <col min="10" max="10" width="8.796875" style="1" customWidth="1"/>
    <col min="11" max="11" width="4.796875" style="1" customWidth="1"/>
    <col min="12" max="12" width="8.796875" style="1" customWidth="1"/>
    <col min="13" max="13" width="4.796875" style="1" customWidth="1"/>
    <col min="14" max="14" width="8.796875" style="1" customWidth="1"/>
    <col min="15" max="15" width="4.796875" style="1" customWidth="1"/>
    <col min="16" max="16" width="8.796875" style="1" customWidth="1"/>
    <col min="17" max="17" width="4.796875" style="1" customWidth="1"/>
    <col min="18" max="16384" width="8.796875" style="1" customWidth="1"/>
  </cols>
  <sheetData>
    <row r="2" spans="1:17" ht="12.75">
      <c r="A2" s="159" t="s">
        <v>346</v>
      </c>
      <c r="B2" s="159"/>
      <c r="C2" s="159"/>
      <c r="D2" s="159"/>
      <c r="E2" s="159"/>
      <c r="F2" s="159"/>
      <c r="G2" s="159"/>
      <c r="H2" s="159"/>
      <c r="I2" s="159"/>
      <c r="J2" s="159"/>
      <c r="K2" s="159"/>
      <c r="L2" s="159"/>
      <c r="M2" s="159"/>
      <c r="N2" s="159"/>
      <c r="O2" s="159"/>
      <c r="P2" s="159"/>
      <c r="Q2" s="159"/>
    </row>
    <row r="3" spans="1:17" ht="12.75">
      <c r="A3" s="159" t="s">
        <v>347</v>
      </c>
      <c r="B3" s="159"/>
      <c r="C3" s="159"/>
      <c r="D3" s="159"/>
      <c r="E3" s="159"/>
      <c r="F3" s="159"/>
      <c r="G3" s="159"/>
      <c r="H3" s="159"/>
      <c r="I3" s="159"/>
      <c r="J3" s="159"/>
      <c r="K3" s="159"/>
      <c r="L3" s="159"/>
      <c r="M3" s="159"/>
      <c r="N3" s="159"/>
      <c r="O3" s="159"/>
      <c r="P3" s="159"/>
      <c r="Q3" s="159"/>
    </row>
    <row r="4" spans="1:17" ht="12.75">
      <c r="A4" s="159" t="s">
        <v>166</v>
      </c>
      <c r="B4" s="159"/>
      <c r="C4" s="159"/>
      <c r="D4" s="159"/>
      <c r="E4" s="159"/>
      <c r="F4" s="159"/>
      <c r="G4" s="159"/>
      <c r="H4" s="159"/>
      <c r="I4" s="159"/>
      <c r="J4" s="159"/>
      <c r="K4" s="159"/>
      <c r="L4" s="159"/>
      <c r="M4" s="159"/>
      <c r="N4" s="159"/>
      <c r="O4" s="159"/>
      <c r="P4" s="159"/>
      <c r="Q4" s="159"/>
    </row>
    <row r="6" spans="1:17" ht="12.75">
      <c r="A6" s="150" t="s">
        <v>336</v>
      </c>
      <c r="B6" s="176" t="s">
        <v>29</v>
      </c>
      <c r="C6" s="177"/>
      <c r="D6" s="176" t="s">
        <v>180</v>
      </c>
      <c r="E6" s="177"/>
      <c r="F6" s="176" t="s">
        <v>148</v>
      </c>
      <c r="G6" s="177"/>
      <c r="H6" s="176" t="s">
        <v>181</v>
      </c>
      <c r="I6" s="177"/>
      <c r="J6" s="176" t="s">
        <v>182</v>
      </c>
      <c r="K6" s="177"/>
      <c r="L6" s="176" t="s">
        <v>183</v>
      </c>
      <c r="M6" s="177"/>
      <c r="N6" s="176" t="s">
        <v>184</v>
      </c>
      <c r="O6" s="177"/>
      <c r="P6" s="176" t="s">
        <v>35</v>
      </c>
      <c r="Q6" s="177"/>
    </row>
    <row r="7" spans="1:17" ht="12.75">
      <c r="A7" s="174"/>
      <c r="B7" s="6" t="s">
        <v>14</v>
      </c>
      <c r="C7" s="54" t="s">
        <v>292</v>
      </c>
      <c r="D7" s="54" t="s">
        <v>14</v>
      </c>
      <c r="E7" s="54" t="s">
        <v>292</v>
      </c>
      <c r="F7" s="54" t="s">
        <v>14</v>
      </c>
      <c r="G7" s="54" t="s">
        <v>292</v>
      </c>
      <c r="H7" s="54" t="s">
        <v>14</v>
      </c>
      <c r="I7" s="54" t="s">
        <v>292</v>
      </c>
      <c r="J7" s="54" t="s">
        <v>14</v>
      </c>
      <c r="K7" s="54" t="s">
        <v>292</v>
      </c>
      <c r="L7" s="54" t="s">
        <v>14</v>
      </c>
      <c r="M7" s="54" t="s">
        <v>292</v>
      </c>
      <c r="N7" s="54" t="s">
        <v>14</v>
      </c>
      <c r="O7" s="54" t="s">
        <v>292</v>
      </c>
      <c r="P7" s="54" t="s">
        <v>14</v>
      </c>
      <c r="Q7" s="54" t="s">
        <v>292</v>
      </c>
    </row>
    <row r="8" spans="1:17" ht="12.75">
      <c r="A8" s="20"/>
      <c r="B8" s="20"/>
      <c r="C8" s="20"/>
      <c r="D8" s="20"/>
      <c r="E8" s="20"/>
      <c r="F8" s="20"/>
      <c r="G8" s="20"/>
      <c r="H8" s="20"/>
      <c r="I8" s="20"/>
      <c r="J8" s="20"/>
      <c r="K8" s="19"/>
      <c r="L8" s="20"/>
      <c r="M8" s="19"/>
      <c r="N8" s="20"/>
      <c r="O8" s="19"/>
      <c r="P8" s="20"/>
      <c r="Q8" s="19"/>
    </row>
    <row r="9" spans="1:17" ht="12.75">
      <c r="A9" s="4" t="s">
        <v>337</v>
      </c>
      <c r="B9" s="34">
        <v>1587</v>
      </c>
      <c r="C9" s="101">
        <v>1.1</v>
      </c>
      <c r="D9" s="34">
        <v>478</v>
      </c>
      <c r="E9" s="101">
        <v>2.5</v>
      </c>
      <c r="F9" s="34">
        <v>15</v>
      </c>
      <c r="G9" s="101">
        <v>0.6</v>
      </c>
      <c r="H9" s="34">
        <v>9</v>
      </c>
      <c r="I9" s="101">
        <v>0.4</v>
      </c>
      <c r="J9" s="34">
        <v>398</v>
      </c>
      <c r="K9" s="90">
        <v>0.5</v>
      </c>
      <c r="L9" s="34">
        <v>36</v>
      </c>
      <c r="M9" s="90">
        <v>0.9</v>
      </c>
      <c r="N9" s="34">
        <v>571</v>
      </c>
      <c r="O9" s="90">
        <v>1.5</v>
      </c>
      <c r="P9" s="34">
        <v>80</v>
      </c>
      <c r="Q9" s="90">
        <v>0.9</v>
      </c>
    </row>
    <row r="10" spans="1:17" ht="12.75">
      <c r="A10" s="47" t="s">
        <v>338</v>
      </c>
      <c r="B10" s="34">
        <v>1878</v>
      </c>
      <c r="C10" s="101">
        <v>2.3</v>
      </c>
      <c r="D10" s="34">
        <v>481</v>
      </c>
      <c r="E10" s="101">
        <v>5</v>
      </c>
      <c r="F10" s="34">
        <v>35</v>
      </c>
      <c r="G10" s="101">
        <v>2</v>
      </c>
      <c r="H10" s="34">
        <v>10</v>
      </c>
      <c r="I10" s="101">
        <v>0.8</v>
      </c>
      <c r="J10" s="34">
        <v>520</v>
      </c>
      <c r="K10" s="90">
        <v>1.3</v>
      </c>
      <c r="L10" s="34">
        <v>53</v>
      </c>
      <c r="M10" s="90">
        <v>2.1</v>
      </c>
      <c r="N10" s="34">
        <v>675</v>
      </c>
      <c r="O10" s="90">
        <v>3.3</v>
      </c>
      <c r="P10" s="34">
        <v>104</v>
      </c>
      <c r="Q10" s="90">
        <v>2.1</v>
      </c>
    </row>
    <row r="11" spans="1:17" ht="12.75">
      <c r="A11" s="47" t="s">
        <v>339</v>
      </c>
      <c r="B11" s="34">
        <v>7307</v>
      </c>
      <c r="C11" s="101">
        <v>7.3</v>
      </c>
      <c r="D11" s="34">
        <v>1637</v>
      </c>
      <c r="E11" s="101">
        <v>13.6</v>
      </c>
      <c r="F11" s="34">
        <v>129</v>
      </c>
      <c r="G11" s="101">
        <v>7.2</v>
      </c>
      <c r="H11" s="34">
        <v>81</v>
      </c>
      <c r="I11" s="101">
        <v>4.3</v>
      </c>
      <c r="J11" s="34">
        <v>2570</v>
      </c>
      <c r="K11" s="90">
        <v>4.8</v>
      </c>
      <c r="L11" s="34">
        <v>209</v>
      </c>
      <c r="M11" s="90">
        <v>7.2</v>
      </c>
      <c r="N11" s="34">
        <v>2274</v>
      </c>
      <c r="O11" s="90">
        <v>9.2</v>
      </c>
      <c r="P11" s="34">
        <v>407</v>
      </c>
      <c r="Q11" s="90">
        <v>6.6</v>
      </c>
    </row>
    <row r="12" spans="1:17" ht="12.75">
      <c r="A12" s="47" t="s">
        <v>340</v>
      </c>
      <c r="B12" s="34">
        <v>14477</v>
      </c>
      <c r="C12" s="101">
        <v>17</v>
      </c>
      <c r="D12" s="34">
        <v>2550</v>
      </c>
      <c r="E12" s="101">
        <v>26.9</v>
      </c>
      <c r="F12" s="34">
        <v>227</v>
      </c>
      <c r="G12" s="101">
        <v>16.3</v>
      </c>
      <c r="H12" s="34">
        <v>222</v>
      </c>
      <c r="I12" s="101">
        <v>14</v>
      </c>
      <c r="J12" s="34">
        <v>6270</v>
      </c>
      <c r="K12" s="90">
        <v>13.4</v>
      </c>
      <c r="L12" s="34">
        <v>441</v>
      </c>
      <c r="M12" s="90">
        <v>17.8</v>
      </c>
      <c r="N12" s="34">
        <v>4002</v>
      </c>
      <c r="O12" s="90">
        <v>19.6</v>
      </c>
      <c r="P12" s="34">
        <v>765</v>
      </c>
      <c r="Q12" s="90">
        <v>15.2</v>
      </c>
    </row>
    <row r="13" spans="1:17" ht="12.75">
      <c r="A13" s="47" t="s">
        <v>341</v>
      </c>
      <c r="B13" s="34">
        <v>18054</v>
      </c>
      <c r="C13" s="101">
        <v>29.2</v>
      </c>
      <c r="D13" s="34">
        <v>2544</v>
      </c>
      <c r="E13" s="101">
        <v>40.2</v>
      </c>
      <c r="F13" s="34">
        <v>280</v>
      </c>
      <c r="G13" s="101">
        <v>27.6</v>
      </c>
      <c r="H13" s="34">
        <v>313</v>
      </c>
      <c r="I13" s="101">
        <v>27.5</v>
      </c>
      <c r="J13" s="34">
        <v>8768</v>
      </c>
      <c r="K13" s="90">
        <v>25.4</v>
      </c>
      <c r="L13" s="34">
        <v>521</v>
      </c>
      <c r="M13" s="90">
        <v>30.3</v>
      </c>
      <c r="N13" s="34">
        <v>4650</v>
      </c>
      <c r="O13" s="90">
        <v>31.8</v>
      </c>
      <c r="P13" s="34">
        <v>978</v>
      </c>
      <c r="Q13" s="90">
        <v>26.2</v>
      </c>
    </row>
    <row r="14" spans="1:17" ht="12.75">
      <c r="A14" s="47" t="s">
        <v>342</v>
      </c>
      <c r="B14" s="34">
        <v>29598</v>
      </c>
      <c r="C14" s="101">
        <v>49.2</v>
      </c>
      <c r="D14" s="34">
        <v>3457</v>
      </c>
      <c r="E14" s="101">
        <v>58.3</v>
      </c>
      <c r="F14" s="34">
        <v>443</v>
      </c>
      <c r="G14" s="101">
        <v>45.3</v>
      </c>
      <c r="H14" s="34">
        <v>543</v>
      </c>
      <c r="I14" s="101">
        <v>51</v>
      </c>
      <c r="J14" s="34">
        <v>15328</v>
      </c>
      <c r="K14" s="90">
        <v>46.5</v>
      </c>
      <c r="L14" s="34">
        <v>842</v>
      </c>
      <c r="M14" s="90">
        <v>50.6</v>
      </c>
      <c r="N14" s="34">
        <v>7260</v>
      </c>
      <c r="O14" s="90">
        <v>50.7</v>
      </c>
      <c r="P14" s="34">
        <v>1725</v>
      </c>
      <c r="Q14" s="90">
        <v>45.5</v>
      </c>
    </row>
    <row r="15" spans="1:17" ht="12.75">
      <c r="A15" s="47" t="s">
        <v>343</v>
      </c>
      <c r="B15" s="34">
        <v>30354</v>
      </c>
      <c r="C15" s="101">
        <v>69.7</v>
      </c>
      <c r="D15" s="34">
        <v>3111</v>
      </c>
      <c r="E15" s="101">
        <v>74.6</v>
      </c>
      <c r="F15" s="34">
        <v>492</v>
      </c>
      <c r="G15" s="101">
        <v>65.1</v>
      </c>
      <c r="H15" s="34">
        <v>517</v>
      </c>
      <c r="I15" s="101">
        <v>73.4</v>
      </c>
      <c r="J15" s="34">
        <v>16267</v>
      </c>
      <c r="K15" s="90">
        <v>68.8</v>
      </c>
      <c r="L15" s="34">
        <v>825</v>
      </c>
      <c r="M15" s="90">
        <v>70.4</v>
      </c>
      <c r="N15" s="34">
        <v>7356</v>
      </c>
      <c r="O15" s="90">
        <v>69.9</v>
      </c>
      <c r="P15" s="34">
        <v>1786</v>
      </c>
      <c r="Q15" s="90">
        <v>65.6</v>
      </c>
    </row>
    <row r="16" spans="1:17" ht="12.75">
      <c r="A16" s="47" t="s">
        <v>344</v>
      </c>
      <c r="B16" s="34">
        <v>21265</v>
      </c>
      <c r="C16" s="101">
        <v>84</v>
      </c>
      <c r="D16" s="34">
        <v>2009</v>
      </c>
      <c r="E16" s="101">
        <v>85.1</v>
      </c>
      <c r="F16" s="34">
        <v>374</v>
      </c>
      <c r="G16" s="101">
        <v>80.1</v>
      </c>
      <c r="H16" s="34">
        <v>320</v>
      </c>
      <c r="I16" s="101">
        <v>87.3</v>
      </c>
      <c r="J16" s="34">
        <v>11405</v>
      </c>
      <c r="K16" s="90">
        <v>84.4</v>
      </c>
      <c r="L16" s="34">
        <v>543</v>
      </c>
      <c r="M16" s="90">
        <v>83.5</v>
      </c>
      <c r="N16" s="34">
        <v>5360</v>
      </c>
      <c r="O16" s="90">
        <v>83.9</v>
      </c>
      <c r="P16" s="34">
        <v>1254</v>
      </c>
      <c r="Q16" s="90">
        <v>79.6</v>
      </c>
    </row>
    <row r="17" spans="1:17" ht="12.75">
      <c r="A17" s="47" t="s">
        <v>345</v>
      </c>
      <c r="B17" s="34">
        <v>19615</v>
      </c>
      <c r="C17" s="101">
        <v>97.3</v>
      </c>
      <c r="D17" s="34">
        <v>2295</v>
      </c>
      <c r="E17" s="101">
        <v>97.1</v>
      </c>
      <c r="F17" s="34">
        <v>406</v>
      </c>
      <c r="G17" s="101">
        <v>96.4</v>
      </c>
      <c r="H17" s="34">
        <v>237</v>
      </c>
      <c r="I17" s="101">
        <v>97.6</v>
      </c>
      <c r="J17" s="34">
        <v>9579</v>
      </c>
      <c r="K17" s="90">
        <v>97.6</v>
      </c>
      <c r="L17" s="34">
        <v>554</v>
      </c>
      <c r="M17" s="90">
        <v>96.8</v>
      </c>
      <c r="N17" s="34">
        <v>5169</v>
      </c>
      <c r="O17" s="90">
        <v>97.4</v>
      </c>
      <c r="P17" s="34">
        <v>1375</v>
      </c>
      <c r="Q17" s="90">
        <v>95.1</v>
      </c>
    </row>
    <row r="18" spans="1:17" ht="12.75">
      <c r="A18" s="4"/>
      <c r="B18" s="34"/>
      <c r="C18" s="101"/>
      <c r="D18" s="34"/>
      <c r="E18" s="101"/>
      <c r="F18" s="34"/>
      <c r="G18" s="101"/>
      <c r="H18" s="34"/>
      <c r="I18" s="101"/>
      <c r="J18" s="34"/>
      <c r="K18" s="90"/>
      <c r="L18" s="34"/>
      <c r="M18" s="90"/>
      <c r="N18" s="34"/>
      <c r="O18" s="90"/>
      <c r="P18" s="34"/>
      <c r="Q18" s="90"/>
    </row>
    <row r="19" spans="1:17" ht="12.75">
      <c r="A19" s="4" t="s">
        <v>41</v>
      </c>
      <c r="B19" s="34">
        <v>4029</v>
      </c>
      <c r="C19" s="101">
        <v>100</v>
      </c>
      <c r="D19" s="34">
        <v>547</v>
      </c>
      <c r="E19" s="101">
        <v>100</v>
      </c>
      <c r="F19" s="34">
        <v>89</v>
      </c>
      <c r="G19" s="101">
        <v>100</v>
      </c>
      <c r="H19" s="34">
        <v>56</v>
      </c>
      <c r="I19" s="101">
        <v>100</v>
      </c>
      <c r="J19" s="34">
        <v>1754</v>
      </c>
      <c r="K19" s="90">
        <v>100</v>
      </c>
      <c r="L19" s="34">
        <v>132</v>
      </c>
      <c r="M19" s="90">
        <v>100</v>
      </c>
      <c r="N19" s="34">
        <v>1012</v>
      </c>
      <c r="O19" s="90">
        <v>100</v>
      </c>
      <c r="P19" s="34">
        <v>439</v>
      </c>
      <c r="Q19" s="90">
        <v>100</v>
      </c>
    </row>
    <row r="20" spans="1:17" ht="12.75">
      <c r="A20" s="6" t="s">
        <v>29</v>
      </c>
      <c r="B20" s="52">
        <v>148164</v>
      </c>
      <c r="C20" s="105">
        <v>100</v>
      </c>
      <c r="D20" s="52">
        <v>19109</v>
      </c>
      <c r="E20" s="105">
        <v>100</v>
      </c>
      <c r="F20" s="52">
        <v>2490</v>
      </c>
      <c r="G20" s="105">
        <v>100</v>
      </c>
      <c r="H20" s="52">
        <v>2308</v>
      </c>
      <c r="I20" s="105">
        <v>100</v>
      </c>
      <c r="J20" s="52">
        <v>72859</v>
      </c>
      <c r="K20" s="89">
        <v>100</v>
      </c>
      <c r="L20" s="52">
        <v>4156</v>
      </c>
      <c r="M20" s="89">
        <v>100</v>
      </c>
      <c r="N20" s="52">
        <v>38329</v>
      </c>
      <c r="O20" s="89">
        <v>100</v>
      </c>
      <c r="P20" s="52">
        <v>8913</v>
      </c>
      <c r="Q20" s="89">
        <v>100</v>
      </c>
    </row>
    <row r="22" ht="12.75">
      <c r="A22" s="1" t="s">
        <v>134</v>
      </c>
    </row>
  </sheetData>
  <mergeCells count="12">
    <mergeCell ref="F6:G6"/>
    <mergeCell ref="H6:I6"/>
    <mergeCell ref="A2:Q2"/>
    <mergeCell ref="A3:Q3"/>
    <mergeCell ref="A4:Q4"/>
    <mergeCell ref="A6:A7"/>
    <mergeCell ref="L6:M6"/>
    <mergeCell ref="N6:O6"/>
    <mergeCell ref="P6:Q6"/>
    <mergeCell ref="J6:K6"/>
    <mergeCell ref="B6:C6"/>
    <mergeCell ref="D6:E6"/>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F31"/>
  <sheetViews>
    <sheetView workbookViewId="0" topLeftCell="A1">
      <selection activeCell="A3" sqref="A3:F5"/>
    </sheetView>
  </sheetViews>
  <sheetFormatPr defaultColWidth="7.69921875" defaultRowHeight="19.5"/>
  <cols>
    <col min="1" max="1" width="8.296875" style="1" customWidth="1"/>
    <col min="2" max="5" width="7.69921875" style="1" customWidth="1"/>
    <col min="6" max="6" width="8.5" style="1" customWidth="1"/>
    <col min="7" max="16384" width="7.69921875" style="1" customWidth="1"/>
  </cols>
  <sheetData>
    <row r="2" ht="12.75">
      <c r="A2" s="109"/>
    </row>
    <row r="3" spans="1:6" ht="12.75">
      <c r="A3" s="169" t="s">
        <v>348</v>
      </c>
      <c r="B3" s="169"/>
      <c r="C3" s="169"/>
      <c r="D3" s="169"/>
      <c r="E3" s="169"/>
      <c r="F3" s="169"/>
    </row>
    <row r="4" spans="1:6" ht="12.75">
      <c r="A4" s="169" t="s">
        <v>365</v>
      </c>
      <c r="B4" s="169"/>
      <c r="C4" s="169"/>
      <c r="D4" s="169"/>
      <c r="E4" s="169"/>
      <c r="F4" s="169"/>
    </row>
    <row r="5" spans="1:6" ht="12.75">
      <c r="A5" s="169" t="s">
        <v>166</v>
      </c>
      <c r="B5" s="169"/>
      <c r="C5" s="169"/>
      <c r="D5" s="169"/>
      <c r="E5" s="169"/>
      <c r="F5" s="169"/>
    </row>
    <row r="7" spans="1:6" ht="16.5" customHeight="1">
      <c r="A7" s="173" t="s">
        <v>349</v>
      </c>
      <c r="B7" s="156" t="s">
        <v>39</v>
      </c>
      <c r="C7" s="149"/>
      <c r="D7" s="149"/>
      <c r="E7" s="149"/>
      <c r="F7" s="157"/>
    </row>
    <row r="8" spans="1:6" ht="20.25" customHeight="1">
      <c r="A8" s="174"/>
      <c r="B8" s="16" t="s">
        <v>29</v>
      </c>
      <c r="C8" s="16" t="s">
        <v>32</v>
      </c>
      <c r="D8" s="16" t="s">
        <v>33</v>
      </c>
      <c r="E8" s="16" t="s">
        <v>40</v>
      </c>
      <c r="F8" s="97" t="s">
        <v>41</v>
      </c>
    </row>
    <row r="9" spans="1:6" ht="12.75">
      <c r="A9" s="11"/>
      <c r="B9" s="11"/>
      <c r="C9" s="11"/>
      <c r="D9" s="11"/>
      <c r="E9" s="11"/>
      <c r="F9" s="19"/>
    </row>
    <row r="10" spans="1:6" ht="12.75">
      <c r="A10" s="12" t="s">
        <v>350</v>
      </c>
      <c r="B10" s="30">
        <v>368</v>
      </c>
      <c r="C10" s="30">
        <v>164</v>
      </c>
      <c r="D10" s="30">
        <v>195</v>
      </c>
      <c r="E10" s="30">
        <v>4</v>
      </c>
      <c r="F10" s="112">
        <v>5</v>
      </c>
    </row>
    <row r="11" spans="1:6" ht="12.75">
      <c r="A11" s="12" t="s">
        <v>351</v>
      </c>
      <c r="B11" s="30">
        <v>801</v>
      </c>
      <c r="C11" s="30">
        <v>391</v>
      </c>
      <c r="D11" s="30">
        <v>393</v>
      </c>
      <c r="E11" s="30">
        <v>9</v>
      </c>
      <c r="F11" s="112">
        <v>8</v>
      </c>
    </row>
    <row r="12" spans="1:6" ht="12.75">
      <c r="A12" s="12" t="s">
        <v>352</v>
      </c>
      <c r="B12" s="30">
        <v>1100</v>
      </c>
      <c r="C12" s="30">
        <v>547</v>
      </c>
      <c r="D12" s="30">
        <v>532</v>
      </c>
      <c r="E12" s="30">
        <v>17</v>
      </c>
      <c r="F12" s="112">
        <v>4</v>
      </c>
    </row>
    <row r="13" spans="1:6" ht="12.75">
      <c r="A13" s="12" t="s">
        <v>353</v>
      </c>
      <c r="B13" s="30">
        <v>2239</v>
      </c>
      <c r="C13" s="30">
        <v>1306</v>
      </c>
      <c r="D13" s="30">
        <v>893</v>
      </c>
      <c r="E13" s="30">
        <v>28</v>
      </c>
      <c r="F13" s="112">
        <v>12</v>
      </c>
    </row>
    <row r="14" spans="1:6" ht="12.75">
      <c r="A14" s="12" t="s">
        <v>354</v>
      </c>
      <c r="B14" s="30">
        <v>6815</v>
      </c>
      <c r="C14" s="30">
        <v>4060</v>
      </c>
      <c r="D14" s="30">
        <v>2599</v>
      </c>
      <c r="E14" s="30">
        <v>119</v>
      </c>
      <c r="F14" s="112">
        <v>37</v>
      </c>
    </row>
    <row r="15" spans="1:6" ht="12.75">
      <c r="A15" s="4"/>
      <c r="B15" s="30"/>
      <c r="C15" s="30"/>
      <c r="D15" s="30"/>
      <c r="E15" s="30"/>
      <c r="F15" s="112"/>
    </row>
    <row r="16" spans="1:6" ht="12.75">
      <c r="A16" s="12" t="s">
        <v>355</v>
      </c>
      <c r="B16" s="30">
        <v>23532</v>
      </c>
      <c r="C16" s="30">
        <v>15695</v>
      </c>
      <c r="D16" s="30">
        <v>7260</v>
      </c>
      <c r="E16" s="30">
        <v>464</v>
      </c>
      <c r="F16" s="112">
        <v>113</v>
      </c>
    </row>
    <row r="17" spans="1:6" ht="12.75">
      <c r="A17" s="12" t="s">
        <v>356</v>
      </c>
      <c r="B17" s="30">
        <v>52380</v>
      </c>
      <c r="C17" s="30">
        <v>40435</v>
      </c>
      <c r="D17" s="30">
        <v>10736</v>
      </c>
      <c r="E17" s="30">
        <v>991</v>
      </c>
      <c r="F17" s="112">
        <v>218</v>
      </c>
    </row>
    <row r="18" spans="1:6" ht="12.75">
      <c r="A18" s="12" t="s">
        <v>357</v>
      </c>
      <c r="B18" s="30">
        <v>43781</v>
      </c>
      <c r="C18" s="30">
        <v>37171</v>
      </c>
      <c r="D18" s="30">
        <v>5771</v>
      </c>
      <c r="E18" s="30">
        <v>684</v>
      </c>
      <c r="F18" s="112">
        <v>155</v>
      </c>
    </row>
    <row r="19" spans="1:6" ht="12.75">
      <c r="A19" s="12" t="s">
        <v>358</v>
      </c>
      <c r="B19" s="30">
        <v>14117</v>
      </c>
      <c r="C19" s="30">
        <v>12699</v>
      </c>
      <c r="D19" s="30">
        <v>1209</v>
      </c>
      <c r="E19" s="30">
        <v>167</v>
      </c>
      <c r="F19" s="112">
        <v>42</v>
      </c>
    </row>
    <row r="20" spans="1:6" ht="12.75">
      <c r="A20" s="12" t="s">
        <v>359</v>
      </c>
      <c r="B20" s="30">
        <v>2852</v>
      </c>
      <c r="C20" s="30">
        <v>2609</v>
      </c>
      <c r="D20" s="30">
        <v>195</v>
      </c>
      <c r="E20" s="30">
        <v>38</v>
      </c>
      <c r="F20" s="112">
        <v>10</v>
      </c>
    </row>
    <row r="21" spans="1:6" ht="12.75">
      <c r="A21" s="12"/>
      <c r="B21" s="30"/>
      <c r="C21" s="30"/>
      <c r="D21" s="30"/>
      <c r="E21" s="30"/>
      <c r="F21" s="112"/>
    </row>
    <row r="22" spans="1:6" ht="12.75">
      <c r="A22" s="12" t="s">
        <v>42</v>
      </c>
      <c r="B22" s="30">
        <v>179</v>
      </c>
      <c r="C22" s="30">
        <v>109</v>
      </c>
      <c r="D22" s="30">
        <v>56</v>
      </c>
      <c r="E22" s="30">
        <v>4</v>
      </c>
      <c r="F22" s="112">
        <v>10</v>
      </c>
    </row>
    <row r="23" spans="1:6" ht="12.75">
      <c r="A23" s="11"/>
      <c r="B23" s="11"/>
      <c r="C23" s="11"/>
      <c r="D23" s="11"/>
      <c r="E23" s="11"/>
      <c r="F23" s="19"/>
    </row>
    <row r="24" spans="1:6" ht="12.75">
      <c r="A24" s="24" t="s">
        <v>29</v>
      </c>
      <c r="B24" s="32">
        <v>148164</v>
      </c>
      <c r="C24" s="32">
        <v>115186</v>
      </c>
      <c r="D24" s="32">
        <v>29839</v>
      </c>
      <c r="E24" s="32">
        <v>2525</v>
      </c>
      <c r="F24" s="114">
        <v>614</v>
      </c>
    </row>
    <row r="25" spans="1:6" ht="12.75">
      <c r="A25" s="11"/>
      <c r="B25" s="11"/>
      <c r="C25" s="11"/>
      <c r="D25" s="11"/>
      <c r="E25" s="11"/>
      <c r="F25" s="19"/>
    </row>
    <row r="26" spans="1:6" ht="12.75">
      <c r="A26" s="70" t="s">
        <v>360</v>
      </c>
      <c r="B26" s="35">
        <v>3341</v>
      </c>
      <c r="C26" s="35">
        <v>3416.4</v>
      </c>
      <c r="D26" s="35">
        <v>3056.2</v>
      </c>
      <c r="E26" s="35">
        <v>3296.9</v>
      </c>
      <c r="F26" s="38">
        <v>3210.7</v>
      </c>
    </row>
    <row r="27" spans="1:6" ht="25.5">
      <c r="A27" s="23" t="s">
        <v>361</v>
      </c>
      <c r="B27" s="103">
        <v>3379.7</v>
      </c>
      <c r="C27" s="103">
        <v>3458.5</v>
      </c>
      <c r="D27" s="103">
        <v>3146.6</v>
      </c>
      <c r="E27" s="103">
        <v>3317.5</v>
      </c>
      <c r="F27" s="115">
        <v>3240</v>
      </c>
    </row>
    <row r="29" spans="1:6" ht="25.5" customHeight="1">
      <c r="A29" s="201" t="s">
        <v>362</v>
      </c>
      <c r="B29" s="184"/>
      <c r="C29" s="184"/>
      <c r="D29" s="184"/>
      <c r="E29" s="184"/>
      <c r="F29" s="184"/>
    </row>
    <row r="30" ht="12.75">
      <c r="A30" s="9"/>
    </row>
    <row r="31" ht="12.75">
      <c r="A31" s="1" t="s">
        <v>134</v>
      </c>
    </row>
  </sheetData>
  <mergeCells count="6">
    <mergeCell ref="A29:F29"/>
    <mergeCell ref="A5:F5"/>
    <mergeCell ref="A4:F4"/>
    <mergeCell ref="A3:F3"/>
    <mergeCell ref="B7:F7"/>
    <mergeCell ref="A7:A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7.69921875" defaultRowHeight="19.5"/>
  <cols>
    <col min="1" max="1" width="8.296875" style="1" customWidth="1"/>
    <col min="2" max="5" width="7.69921875" style="1" customWidth="1"/>
    <col min="6" max="6" width="8.5" style="1" customWidth="1"/>
    <col min="7" max="16384" width="7.69921875" style="1" customWidth="1"/>
  </cols>
  <sheetData>
    <row r="2" ht="12.75">
      <c r="A2" s="109"/>
    </row>
    <row r="3" spans="1:6" ht="12.75">
      <c r="A3" s="169" t="s">
        <v>366</v>
      </c>
      <c r="B3" s="169"/>
      <c r="C3" s="169"/>
      <c r="D3" s="169"/>
      <c r="E3" s="169"/>
      <c r="F3" s="169"/>
    </row>
    <row r="4" spans="1:6" ht="12.75">
      <c r="A4" s="169" t="s">
        <v>363</v>
      </c>
      <c r="B4" s="169"/>
      <c r="C4" s="169"/>
      <c r="D4" s="169"/>
      <c r="E4" s="169"/>
      <c r="F4" s="169"/>
    </row>
    <row r="5" spans="1:6" ht="12.75">
      <c r="A5" s="169" t="s">
        <v>166</v>
      </c>
      <c r="B5" s="169"/>
      <c r="C5" s="169"/>
      <c r="D5" s="169"/>
      <c r="E5" s="169"/>
      <c r="F5" s="169"/>
    </row>
    <row r="7" spans="1:6" ht="16.5" customHeight="1">
      <c r="A7" s="173" t="s">
        <v>349</v>
      </c>
      <c r="B7" s="156" t="s">
        <v>364</v>
      </c>
      <c r="C7" s="149"/>
      <c r="D7" s="149"/>
      <c r="E7" s="149"/>
      <c r="F7" s="157"/>
    </row>
    <row r="8" spans="1:6" ht="20.25" customHeight="1">
      <c r="A8" s="174"/>
      <c r="B8" s="16" t="s">
        <v>29</v>
      </c>
      <c r="C8" s="16" t="s">
        <v>32</v>
      </c>
      <c r="D8" s="16" t="s">
        <v>33</v>
      </c>
      <c r="E8" s="16" t="s">
        <v>40</v>
      </c>
      <c r="F8" s="97" t="s">
        <v>41</v>
      </c>
    </row>
    <row r="9" spans="1:6" ht="12.75">
      <c r="A9" s="11"/>
      <c r="B9" s="11"/>
      <c r="C9" s="11"/>
      <c r="D9" s="11"/>
      <c r="E9" s="11"/>
      <c r="F9" s="19"/>
    </row>
    <row r="10" spans="1:6" ht="12.75">
      <c r="A10" s="12" t="s">
        <v>350</v>
      </c>
      <c r="B10" s="30">
        <v>368</v>
      </c>
      <c r="C10" s="30">
        <v>162</v>
      </c>
      <c r="D10" s="30">
        <v>196</v>
      </c>
      <c r="E10" s="30">
        <v>5</v>
      </c>
      <c r="F10" s="112">
        <v>5</v>
      </c>
    </row>
    <row r="11" spans="1:6" ht="12.75">
      <c r="A11" s="12" t="s">
        <v>351</v>
      </c>
      <c r="B11" s="30">
        <v>801</v>
      </c>
      <c r="C11" s="30">
        <v>384</v>
      </c>
      <c r="D11" s="30">
        <v>397</v>
      </c>
      <c r="E11" s="30">
        <v>12</v>
      </c>
      <c r="F11" s="112">
        <v>8</v>
      </c>
    </row>
    <row r="12" spans="1:6" ht="12.75">
      <c r="A12" s="12" t="s">
        <v>352</v>
      </c>
      <c r="B12" s="30">
        <v>1100</v>
      </c>
      <c r="C12" s="30">
        <v>541</v>
      </c>
      <c r="D12" s="30">
        <v>538</v>
      </c>
      <c r="E12" s="30">
        <v>17</v>
      </c>
      <c r="F12" s="112">
        <v>4</v>
      </c>
    </row>
    <row r="13" spans="1:6" ht="12.75">
      <c r="A13" s="12" t="s">
        <v>353</v>
      </c>
      <c r="B13" s="30">
        <v>2239</v>
      </c>
      <c r="C13" s="30">
        <v>1285</v>
      </c>
      <c r="D13" s="30">
        <v>907</v>
      </c>
      <c r="E13" s="30">
        <v>35</v>
      </c>
      <c r="F13" s="112">
        <v>12</v>
      </c>
    </row>
    <row r="14" spans="1:6" ht="12.75">
      <c r="A14" s="12" t="s">
        <v>354</v>
      </c>
      <c r="B14" s="30">
        <v>6815</v>
      </c>
      <c r="C14" s="30">
        <v>4011</v>
      </c>
      <c r="D14" s="30">
        <v>2628</v>
      </c>
      <c r="E14" s="30">
        <v>140</v>
      </c>
      <c r="F14" s="112">
        <v>36</v>
      </c>
    </row>
    <row r="15" spans="1:6" ht="12.75">
      <c r="A15" s="4"/>
      <c r="B15" s="30"/>
      <c r="C15" s="30"/>
      <c r="D15" s="30"/>
      <c r="E15" s="30"/>
      <c r="F15" s="112"/>
    </row>
    <row r="16" spans="1:6" ht="12.75">
      <c r="A16" s="12" t="s">
        <v>355</v>
      </c>
      <c r="B16" s="30">
        <v>23532</v>
      </c>
      <c r="C16" s="30">
        <v>15483</v>
      </c>
      <c r="D16" s="30">
        <v>7406</v>
      </c>
      <c r="E16" s="30">
        <v>540</v>
      </c>
      <c r="F16" s="112">
        <v>103</v>
      </c>
    </row>
    <row r="17" spans="1:6" ht="12.75">
      <c r="A17" s="12" t="s">
        <v>356</v>
      </c>
      <c r="B17" s="30">
        <v>52380</v>
      </c>
      <c r="C17" s="30">
        <v>39887</v>
      </c>
      <c r="D17" s="30">
        <v>11053</v>
      </c>
      <c r="E17" s="30">
        <v>1245</v>
      </c>
      <c r="F17" s="112">
        <v>195</v>
      </c>
    </row>
    <row r="18" spans="1:6" ht="12.75">
      <c r="A18" s="12" t="s">
        <v>357</v>
      </c>
      <c r="B18" s="30">
        <v>43781</v>
      </c>
      <c r="C18" s="30">
        <v>36714</v>
      </c>
      <c r="D18" s="30">
        <v>6051</v>
      </c>
      <c r="E18" s="30">
        <v>876</v>
      </c>
      <c r="F18" s="112">
        <v>140</v>
      </c>
    </row>
    <row r="19" spans="1:6" ht="12.75">
      <c r="A19" s="12" t="s">
        <v>358</v>
      </c>
      <c r="B19" s="30">
        <v>14117</v>
      </c>
      <c r="C19" s="30">
        <v>12570</v>
      </c>
      <c r="D19" s="30">
        <v>1289</v>
      </c>
      <c r="E19" s="30">
        <v>223</v>
      </c>
      <c r="F19" s="112">
        <v>35</v>
      </c>
    </row>
    <row r="20" spans="1:6" ht="12.75">
      <c r="A20" s="12" t="s">
        <v>359</v>
      </c>
      <c r="B20" s="30">
        <v>2852</v>
      </c>
      <c r="C20" s="30">
        <v>2581</v>
      </c>
      <c r="D20" s="30">
        <v>207</v>
      </c>
      <c r="E20" s="30">
        <v>54</v>
      </c>
      <c r="F20" s="112">
        <v>10</v>
      </c>
    </row>
    <row r="21" spans="1:6" ht="12.75">
      <c r="A21" s="12"/>
      <c r="B21" s="30"/>
      <c r="C21" s="30"/>
      <c r="D21" s="30"/>
      <c r="E21" s="30"/>
      <c r="F21" s="112"/>
    </row>
    <row r="22" spans="1:6" ht="12.75">
      <c r="A22" s="12" t="s">
        <v>42</v>
      </c>
      <c r="B22" s="30">
        <v>179</v>
      </c>
      <c r="C22" s="30">
        <v>106</v>
      </c>
      <c r="D22" s="30">
        <v>58</v>
      </c>
      <c r="E22" s="30">
        <v>5</v>
      </c>
      <c r="F22" s="112">
        <v>10</v>
      </c>
    </row>
    <row r="23" spans="1:6" ht="12.75">
      <c r="A23" s="11"/>
      <c r="B23" s="11"/>
      <c r="C23" s="11"/>
      <c r="D23" s="11"/>
      <c r="E23" s="11"/>
      <c r="F23" s="19"/>
    </row>
    <row r="24" spans="1:6" ht="12.75">
      <c r="A24" s="24" t="s">
        <v>29</v>
      </c>
      <c r="B24" s="32">
        <v>148164</v>
      </c>
      <c r="C24" s="32">
        <v>113724</v>
      </c>
      <c r="D24" s="32">
        <v>30730</v>
      </c>
      <c r="E24" s="32">
        <v>3152</v>
      </c>
      <c r="F24" s="114">
        <v>558</v>
      </c>
    </row>
    <row r="25" spans="1:6" ht="12.75">
      <c r="A25" s="11"/>
      <c r="B25" s="11"/>
      <c r="C25" s="11"/>
      <c r="D25" s="11"/>
      <c r="E25" s="11"/>
      <c r="F25" s="19"/>
    </row>
    <row r="26" spans="1:6" ht="12.75">
      <c r="A26" s="70" t="s">
        <v>360</v>
      </c>
      <c r="B26" s="35">
        <v>3341</v>
      </c>
      <c r="C26" s="35">
        <v>3416.4</v>
      </c>
      <c r="D26" s="35">
        <v>3056.2</v>
      </c>
      <c r="E26" s="35">
        <v>3296.9</v>
      </c>
      <c r="F26" s="38">
        <v>3210.7</v>
      </c>
    </row>
    <row r="27" spans="1:6" ht="25.5">
      <c r="A27" s="23" t="s">
        <v>361</v>
      </c>
      <c r="B27" s="103">
        <v>3379.7</v>
      </c>
      <c r="C27" s="103">
        <v>3458.5</v>
      </c>
      <c r="D27" s="103">
        <v>3146.6</v>
      </c>
      <c r="E27" s="103">
        <v>3317.5</v>
      </c>
      <c r="F27" s="115">
        <v>3240</v>
      </c>
    </row>
    <row r="29" spans="1:6" ht="25.5" customHeight="1">
      <c r="A29" s="201" t="s">
        <v>362</v>
      </c>
      <c r="B29" s="184"/>
      <c r="C29" s="184"/>
      <c r="D29" s="184"/>
      <c r="E29" s="184"/>
      <c r="F29" s="184"/>
    </row>
    <row r="30" ht="12.75">
      <c r="A30" s="9"/>
    </row>
    <row r="31" ht="12.75">
      <c r="A31" s="1" t="s">
        <v>134</v>
      </c>
    </row>
  </sheetData>
  <mergeCells count="6">
    <mergeCell ref="A29:F29"/>
    <mergeCell ref="A5:F5"/>
    <mergeCell ref="A4:F4"/>
    <mergeCell ref="A3:F3"/>
    <mergeCell ref="B7:F7"/>
    <mergeCell ref="A7:A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2:Q30"/>
  <sheetViews>
    <sheetView workbookViewId="0" topLeftCell="A1">
      <selection activeCell="A3" sqref="A3:Q5"/>
    </sheetView>
  </sheetViews>
  <sheetFormatPr defaultColWidth="7.69921875" defaultRowHeight="19.5"/>
  <cols>
    <col min="1" max="1" width="8.296875" style="1" customWidth="1"/>
    <col min="2" max="2" width="7.69921875" style="1" customWidth="1"/>
    <col min="3" max="3" width="4.796875" style="1" customWidth="1"/>
    <col min="4" max="4" width="7.69921875" style="1" customWidth="1"/>
    <col min="5" max="5" width="4.796875" style="1" customWidth="1"/>
    <col min="6" max="6" width="7.69921875" style="1" customWidth="1"/>
    <col min="7" max="7" width="4.796875" style="1" customWidth="1"/>
    <col min="8" max="8" width="7.69921875" style="1" customWidth="1"/>
    <col min="9" max="9" width="4.796875" style="1" customWidth="1"/>
    <col min="10" max="10" width="7.69921875" style="1" customWidth="1"/>
    <col min="11" max="11" width="4.796875" style="1" customWidth="1"/>
    <col min="12" max="12" width="7.69921875" style="1" customWidth="1"/>
    <col min="13" max="13" width="4.796875" style="1" customWidth="1"/>
    <col min="14" max="14" width="8.19921875" style="1" customWidth="1"/>
    <col min="15" max="15" width="4.796875" style="1" customWidth="1"/>
    <col min="16" max="16" width="7.69921875" style="1" customWidth="1"/>
    <col min="17" max="17" width="4.796875" style="1" customWidth="1"/>
    <col min="18" max="16384" width="7.69921875" style="1" customWidth="1"/>
  </cols>
  <sheetData>
    <row r="2" ht="12.75">
      <c r="A2" s="109"/>
    </row>
    <row r="3" spans="1:17" ht="12.75">
      <c r="A3" s="169" t="s">
        <v>367</v>
      </c>
      <c r="B3" s="169"/>
      <c r="C3" s="169"/>
      <c r="D3" s="169"/>
      <c r="E3" s="169"/>
      <c r="F3" s="169"/>
      <c r="G3" s="169"/>
      <c r="H3" s="169"/>
      <c r="I3" s="169"/>
      <c r="J3" s="169"/>
      <c r="K3" s="169"/>
      <c r="L3" s="169"/>
      <c r="M3" s="169"/>
      <c r="N3" s="169"/>
      <c r="O3" s="169"/>
      <c r="P3" s="169"/>
      <c r="Q3" s="169"/>
    </row>
    <row r="4" spans="1:17" ht="12.75">
      <c r="A4" s="169" t="s">
        <v>368</v>
      </c>
      <c r="B4" s="169"/>
      <c r="C4" s="169"/>
      <c r="D4" s="169"/>
      <c r="E4" s="169"/>
      <c r="F4" s="169"/>
      <c r="G4" s="169"/>
      <c r="H4" s="169"/>
      <c r="I4" s="169"/>
      <c r="J4" s="169"/>
      <c r="K4" s="169"/>
      <c r="L4" s="169"/>
      <c r="M4" s="169"/>
      <c r="N4" s="169"/>
      <c r="O4" s="169"/>
      <c r="P4" s="169"/>
      <c r="Q4" s="169"/>
    </row>
    <row r="5" spans="1:17" ht="12.75">
      <c r="A5" s="169" t="s">
        <v>166</v>
      </c>
      <c r="B5" s="169"/>
      <c r="C5" s="169"/>
      <c r="D5" s="169"/>
      <c r="E5" s="169"/>
      <c r="F5" s="169"/>
      <c r="G5" s="169"/>
      <c r="H5" s="169"/>
      <c r="I5" s="169"/>
      <c r="J5" s="169"/>
      <c r="K5" s="169"/>
      <c r="L5" s="169"/>
      <c r="M5" s="169"/>
      <c r="N5" s="169"/>
      <c r="O5" s="169"/>
      <c r="P5" s="169"/>
      <c r="Q5" s="169"/>
    </row>
    <row r="7" spans="1:17" ht="12.75" customHeight="1">
      <c r="A7" s="173" t="s">
        <v>349</v>
      </c>
      <c r="B7" s="176" t="s">
        <v>29</v>
      </c>
      <c r="C7" s="177"/>
      <c r="D7" s="176" t="s">
        <v>180</v>
      </c>
      <c r="E7" s="177"/>
      <c r="F7" s="176" t="s">
        <v>148</v>
      </c>
      <c r="G7" s="177"/>
      <c r="H7" s="176" t="s">
        <v>181</v>
      </c>
      <c r="I7" s="177"/>
      <c r="J7" s="176" t="s">
        <v>182</v>
      </c>
      <c r="K7" s="177"/>
      <c r="L7" s="176" t="s">
        <v>183</v>
      </c>
      <c r="M7" s="177"/>
      <c r="N7" s="176" t="s">
        <v>184</v>
      </c>
      <c r="O7" s="177"/>
      <c r="P7" s="176" t="s">
        <v>35</v>
      </c>
      <c r="Q7" s="177"/>
    </row>
    <row r="8" spans="1:17" ht="12.75" customHeight="1">
      <c r="A8" s="174"/>
      <c r="B8" s="6" t="s">
        <v>14</v>
      </c>
      <c r="C8" s="54" t="s">
        <v>292</v>
      </c>
      <c r="D8" s="54" t="s">
        <v>14</v>
      </c>
      <c r="E8" s="54" t="s">
        <v>292</v>
      </c>
      <c r="F8" s="54" t="s">
        <v>14</v>
      </c>
      <c r="G8" s="54" t="s">
        <v>292</v>
      </c>
      <c r="H8" s="54" t="s">
        <v>14</v>
      </c>
      <c r="I8" s="54" t="s">
        <v>292</v>
      </c>
      <c r="J8" s="54" t="s">
        <v>14</v>
      </c>
      <c r="K8" s="54" t="s">
        <v>292</v>
      </c>
      <c r="L8" s="54" t="s">
        <v>14</v>
      </c>
      <c r="M8" s="54" t="s">
        <v>292</v>
      </c>
      <c r="N8" s="54" t="s">
        <v>14</v>
      </c>
      <c r="O8" s="54" t="s">
        <v>292</v>
      </c>
      <c r="P8" s="54" t="s">
        <v>14</v>
      </c>
      <c r="Q8" s="54" t="s">
        <v>292</v>
      </c>
    </row>
    <row r="9" spans="1:17" ht="12.75">
      <c r="A9" s="11"/>
      <c r="B9" s="11"/>
      <c r="C9" s="11"/>
      <c r="D9" s="11"/>
      <c r="E9" s="11"/>
      <c r="F9" s="11"/>
      <c r="G9" s="94"/>
      <c r="H9" s="20"/>
      <c r="I9" s="20"/>
      <c r="J9" s="20"/>
      <c r="K9" s="20"/>
      <c r="L9" s="20"/>
      <c r="M9" s="20"/>
      <c r="N9" s="20"/>
      <c r="O9" s="20"/>
      <c r="P9" s="20"/>
      <c r="Q9" s="20"/>
    </row>
    <row r="10" spans="1:17" ht="12.75">
      <c r="A10" s="12" t="s">
        <v>350</v>
      </c>
      <c r="B10" s="30">
        <v>368</v>
      </c>
      <c r="C10" s="31">
        <v>0.2</v>
      </c>
      <c r="D10" s="30">
        <v>101</v>
      </c>
      <c r="E10" s="31">
        <v>0.5</v>
      </c>
      <c r="F10" s="30">
        <v>6</v>
      </c>
      <c r="G10" s="95">
        <v>0.2</v>
      </c>
      <c r="H10" s="34">
        <v>1</v>
      </c>
      <c r="I10" s="118" t="s">
        <v>177</v>
      </c>
      <c r="J10" s="34">
        <v>79</v>
      </c>
      <c r="K10" s="101">
        <v>0.1</v>
      </c>
      <c r="L10" s="34">
        <v>4</v>
      </c>
      <c r="M10" s="118" t="s">
        <v>177</v>
      </c>
      <c r="N10" s="34">
        <v>155</v>
      </c>
      <c r="O10" s="101">
        <v>0.4</v>
      </c>
      <c r="P10" s="34">
        <v>22</v>
      </c>
      <c r="Q10" s="101">
        <v>0.2</v>
      </c>
    </row>
    <row r="11" spans="1:17" ht="12.75">
      <c r="A11" s="12" t="s">
        <v>351</v>
      </c>
      <c r="B11" s="30">
        <v>801</v>
      </c>
      <c r="C11" s="31">
        <v>0.5</v>
      </c>
      <c r="D11" s="30">
        <v>219</v>
      </c>
      <c r="E11" s="31">
        <v>1.1</v>
      </c>
      <c r="F11" s="30">
        <v>9</v>
      </c>
      <c r="G11" s="95">
        <v>0.4</v>
      </c>
      <c r="H11" s="34">
        <v>8</v>
      </c>
      <c r="I11" s="101">
        <v>0.3</v>
      </c>
      <c r="J11" s="34">
        <v>211</v>
      </c>
      <c r="K11" s="101">
        <v>0.3</v>
      </c>
      <c r="L11" s="34">
        <v>24</v>
      </c>
      <c r="M11" s="101">
        <v>0.6</v>
      </c>
      <c r="N11" s="34">
        <v>281</v>
      </c>
      <c r="O11" s="101">
        <v>0.7</v>
      </c>
      <c r="P11" s="34">
        <v>49</v>
      </c>
      <c r="Q11" s="101">
        <v>0.5</v>
      </c>
    </row>
    <row r="12" spans="1:17" ht="12.75">
      <c r="A12" s="12" t="s">
        <v>352</v>
      </c>
      <c r="B12" s="30">
        <v>1100</v>
      </c>
      <c r="C12" s="31">
        <v>0.7</v>
      </c>
      <c r="D12" s="30">
        <v>296</v>
      </c>
      <c r="E12" s="31">
        <v>1.5</v>
      </c>
      <c r="F12" s="30">
        <v>14</v>
      </c>
      <c r="G12" s="95">
        <v>0.6</v>
      </c>
      <c r="H12" s="34">
        <v>5</v>
      </c>
      <c r="I12" s="118" t="s">
        <v>177</v>
      </c>
      <c r="J12" s="34">
        <v>293</v>
      </c>
      <c r="K12" s="101">
        <v>0.4</v>
      </c>
      <c r="L12" s="34">
        <v>23</v>
      </c>
      <c r="M12" s="101">
        <v>0.6</v>
      </c>
      <c r="N12" s="34">
        <v>396</v>
      </c>
      <c r="O12" s="101">
        <v>1</v>
      </c>
      <c r="P12" s="34">
        <v>73</v>
      </c>
      <c r="Q12" s="101">
        <v>0.8</v>
      </c>
    </row>
    <row r="13" spans="1:17" ht="12.75">
      <c r="A13" s="12" t="s">
        <v>353</v>
      </c>
      <c r="B13" s="30">
        <v>2239</v>
      </c>
      <c r="C13" s="31">
        <v>1.5</v>
      </c>
      <c r="D13" s="30">
        <v>511</v>
      </c>
      <c r="E13" s="31">
        <v>2.7</v>
      </c>
      <c r="F13" s="30">
        <v>22</v>
      </c>
      <c r="G13" s="95">
        <v>0.9</v>
      </c>
      <c r="H13" s="34">
        <v>22</v>
      </c>
      <c r="I13" s="101">
        <v>1</v>
      </c>
      <c r="J13" s="34">
        <v>732</v>
      </c>
      <c r="K13" s="101">
        <v>1</v>
      </c>
      <c r="L13" s="34">
        <v>42</v>
      </c>
      <c r="M13" s="101">
        <v>1</v>
      </c>
      <c r="N13" s="34">
        <v>795</v>
      </c>
      <c r="O13" s="101">
        <v>2.1</v>
      </c>
      <c r="P13" s="34">
        <v>115</v>
      </c>
      <c r="Q13" s="101">
        <v>1.3</v>
      </c>
    </row>
    <row r="14" spans="1:17" ht="12.75">
      <c r="A14" s="12" t="s">
        <v>354</v>
      </c>
      <c r="B14" s="30">
        <v>6815</v>
      </c>
      <c r="C14" s="31">
        <v>4.6</v>
      </c>
      <c r="D14" s="30">
        <v>1601</v>
      </c>
      <c r="E14" s="31">
        <v>8.4</v>
      </c>
      <c r="F14" s="30">
        <v>121</v>
      </c>
      <c r="G14" s="95">
        <v>4.9</v>
      </c>
      <c r="H14" s="34">
        <v>57</v>
      </c>
      <c r="I14" s="101">
        <v>2.5</v>
      </c>
      <c r="J14" s="34">
        <v>2361</v>
      </c>
      <c r="K14" s="101">
        <v>3.2</v>
      </c>
      <c r="L14" s="34">
        <v>152</v>
      </c>
      <c r="M14" s="101">
        <v>3.7</v>
      </c>
      <c r="N14" s="34">
        <v>2132</v>
      </c>
      <c r="O14" s="101">
        <v>5.6</v>
      </c>
      <c r="P14" s="34">
        <v>391</v>
      </c>
      <c r="Q14" s="101">
        <v>4.4</v>
      </c>
    </row>
    <row r="15" spans="1:17" ht="12.75">
      <c r="A15" s="4"/>
      <c r="B15" s="30"/>
      <c r="C15" s="31"/>
      <c r="D15" s="30"/>
      <c r="E15" s="31"/>
      <c r="F15" s="30"/>
      <c r="G15" s="95"/>
      <c r="H15" s="34"/>
      <c r="I15" s="101"/>
      <c r="J15" s="34"/>
      <c r="K15" s="101"/>
      <c r="L15" s="34"/>
      <c r="M15" s="101"/>
      <c r="N15" s="34"/>
      <c r="O15" s="101"/>
      <c r="P15" s="34"/>
      <c r="Q15" s="101"/>
    </row>
    <row r="16" spans="1:17" ht="12.75">
      <c r="A16" s="12" t="s">
        <v>355</v>
      </c>
      <c r="B16" s="30">
        <v>23532</v>
      </c>
      <c r="C16" s="31">
        <v>15.9</v>
      </c>
      <c r="D16" s="30">
        <v>4559</v>
      </c>
      <c r="E16" s="31">
        <v>23.9</v>
      </c>
      <c r="F16" s="30">
        <v>396</v>
      </c>
      <c r="G16" s="95">
        <v>15.9</v>
      </c>
      <c r="H16" s="34">
        <v>379</v>
      </c>
      <c r="I16" s="101">
        <v>16.4</v>
      </c>
      <c r="J16" s="34">
        <v>9519</v>
      </c>
      <c r="K16" s="101">
        <v>13.1</v>
      </c>
      <c r="L16" s="34">
        <v>656</v>
      </c>
      <c r="M16" s="101">
        <v>15.8</v>
      </c>
      <c r="N16" s="34">
        <v>6686</v>
      </c>
      <c r="O16" s="101">
        <v>17.4</v>
      </c>
      <c r="P16" s="34">
        <v>1337</v>
      </c>
      <c r="Q16" s="101">
        <v>15</v>
      </c>
    </row>
    <row r="17" spans="1:17" ht="12.75">
      <c r="A17" s="12" t="s">
        <v>356</v>
      </c>
      <c r="B17" s="30">
        <v>52380</v>
      </c>
      <c r="C17" s="31">
        <v>35.4</v>
      </c>
      <c r="D17" s="30">
        <v>6968</v>
      </c>
      <c r="E17" s="31">
        <v>36.5</v>
      </c>
      <c r="F17" s="30">
        <v>882</v>
      </c>
      <c r="G17" s="95">
        <v>35.4</v>
      </c>
      <c r="H17" s="34">
        <v>927</v>
      </c>
      <c r="I17" s="101">
        <v>40.2</v>
      </c>
      <c r="J17" s="34">
        <v>25418</v>
      </c>
      <c r="K17" s="101">
        <v>34.9</v>
      </c>
      <c r="L17" s="34">
        <v>1571</v>
      </c>
      <c r="M17" s="101">
        <v>37.8</v>
      </c>
      <c r="N17" s="34">
        <v>13455</v>
      </c>
      <c r="O17" s="101">
        <v>35.1</v>
      </c>
      <c r="P17" s="34">
        <v>3159</v>
      </c>
      <c r="Q17" s="101">
        <v>35.4</v>
      </c>
    </row>
    <row r="18" spans="1:17" ht="12.75">
      <c r="A18" s="12" t="s">
        <v>357</v>
      </c>
      <c r="B18" s="30">
        <v>43781</v>
      </c>
      <c r="C18" s="31">
        <v>29.5</v>
      </c>
      <c r="D18" s="30">
        <v>3893</v>
      </c>
      <c r="E18" s="31">
        <v>20.4</v>
      </c>
      <c r="F18" s="30">
        <v>733</v>
      </c>
      <c r="G18" s="95">
        <v>29.4</v>
      </c>
      <c r="H18" s="34">
        <v>696</v>
      </c>
      <c r="I18" s="101">
        <v>30.2</v>
      </c>
      <c r="J18" s="34">
        <v>24035</v>
      </c>
      <c r="K18" s="101">
        <v>33</v>
      </c>
      <c r="L18" s="34">
        <v>1261</v>
      </c>
      <c r="M18" s="101">
        <v>30.3</v>
      </c>
      <c r="N18" s="34">
        <v>10443</v>
      </c>
      <c r="O18" s="101">
        <v>27.2</v>
      </c>
      <c r="P18" s="34">
        <v>2720</v>
      </c>
      <c r="Q18" s="101">
        <v>30.5</v>
      </c>
    </row>
    <row r="19" spans="1:17" ht="12.75">
      <c r="A19" s="12" t="s">
        <v>358</v>
      </c>
      <c r="B19" s="30">
        <v>14117</v>
      </c>
      <c r="C19" s="31">
        <v>9.5</v>
      </c>
      <c r="D19" s="30">
        <v>789</v>
      </c>
      <c r="E19" s="31">
        <v>4.1</v>
      </c>
      <c r="F19" s="30">
        <v>251</v>
      </c>
      <c r="G19" s="95">
        <v>10.1</v>
      </c>
      <c r="H19" s="34">
        <v>171</v>
      </c>
      <c r="I19" s="101">
        <v>7.4</v>
      </c>
      <c r="J19" s="34">
        <v>8405</v>
      </c>
      <c r="K19" s="101">
        <v>11.5</v>
      </c>
      <c r="L19" s="34">
        <v>344</v>
      </c>
      <c r="M19" s="101">
        <v>8.3</v>
      </c>
      <c r="N19" s="34">
        <v>3301</v>
      </c>
      <c r="O19" s="101">
        <v>8.6</v>
      </c>
      <c r="P19" s="34">
        <v>856</v>
      </c>
      <c r="Q19" s="101">
        <v>9.6</v>
      </c>
    </row>
    <row r="20" spans="1:17" ht="12.75">
      <c r="A20" s="12" t="s">
        <v>359</v>
      </c>
      <c r="B20" s="30">
        <v>2852</v>
      </c>
      <c r="C20" s="31">
        <v>1.9</v>
      </c>
      <c r="D20" s="30">
        <v>141</v>
      </c>
      <c r="E20" s="31">
        <v>0.7</v>
      </c>
      <c r="F20" s="30">
        <v>55</v>
      </c>
      <c r="G20" s="95">
        <v>2.2</v>
      </c>
      <c r="H20" s="34">
        <v>38</v>
      </c>
      <c r="I20" s="101">
        <v>1.6</v>
      </c>
      <c r="J20" s="34">
        <v>1750</v>
      </c>
      <c r="K20" s="101">
        <v>2.4</v>
      </c>
      <c r="L20" s="34">
        <v>71</v>
      </c>
      <c r="M20" s="101">
        <v>1.7</v>
      </c>
      <c r="N20" s="34">
        <v>634</v>
      </c>
      <c r="O20" s="101">
        <v>1.7</v>
      </c>
      <c r="P20" s="34">
        <v>163</v>
      </c>
      <c r="Q20" s="101">
        <v>1.8</v>
      </c>
    </row>
    <row r="21" spans="1:17" ht="12.75">
      <c r="A21" s="12"/>
      <c r="B21" s="30"/>
      <c r="C21" s="31"/>
      <c r="D21" s="30"/>
      <c r="E21" s="31"/>
      <c r="F21" s="30"/>
      <c r="G21" s="95"/>
      <c r="H21" s="34"/>
      <c r="I21" s="101"/>
      <c r="J21" s="34"/>
      <c r="K21" s="101"/>
      <c r="L21" s="34"/>
      <c r="M21" s="101"/>
      <c r="N21" s="34"/>
      <c r="O21" s="101"/>
      <c r="P21" s="34"/>
      <c r="Q21" s="101"/>
    </row>
    <row r="22" spans="1:17" ht="12.75">
      <c r="A22" s="12" t="s">
        <v>42</v>
      </c>
      <c r="B22" s="30">
        <v>179</v>
      </c>
      <c r="C22" s="31">
        <v>0.1</v>
      </c>
      <c r="D22" s="30">
        <v>31</v>
      </c>
      <c r="E22" s="31">
        <v>0.2</v>
      </c>
      <c r="F22" s="30">
        <v>1</v>
      </c>
      <c r="G22" s="118" t="s">
        <v>177</v>
      </c>
      <c r="H22" s="34">
        <v>4</v>
      </c>
      <c r="I22" s="118" t="s">
        <v>177</v>
      </c>
      <c r="J22" s="34">
        <v>56</v>
      </c>
      <c r="K22" s="101">
        <v>0.1</v>
      </c>
      <c r="L22" s="34">
        <v>8</v>
      </c>
      <c r="M22" s="101">
        <v>0.2</v>
      </c>
      <c r="N22" s="34">
        <v>51</v>
      </c>
      <c r="O22" s="101">
        <v>0.1</v>
      </c>
      <c r="P22" s="34">
        <v>28</v>
      </c>
      <c r="Q22" s="101">
        <v>0.3</v>
      </c>
    </row>
    <row r="23" spans="1:17" ht="12.75">
      <c r="A23" s="11"/>
      <c r="B23" s="34"/>
      <c r="C23" s="101"/>
      <c r="D23" s="34"/>
      <c r="E23" s="101"/>
      <c r="F23" s="34"/>
      <c r="G23" s="117"/>
      <c r="H23" s="34"/>
      <c r="I23" s="101"/>
      <c r="J23" s="34"/>
      <c r="K23" s="101"/>
      <c r="L23" s="34"/>
      <c r="M23" s="101"/>
      <c r="N23" s="34"/>
      <c r="O23" s="101"/>
      <c r="P23" s="34"/>
      <c r="Q23" s="101"/>
    </row>
    <row r="24" spans="1:17" ht="12.75">
      <c r="A24" s="24" t="s">
        <v>29</v>
      </c>
      <c r="B24" s="32">
        <v>148164</v>
      </c>
      <c r="C24" s="33">
        <v>100</v>
      </c>
      <c r="D24" s="32">
        <v>19109</v>
      </c>
      <c r="E24" s="33">
        <v>100</v>
      </c>
      <c r="F24" s="32">
        <v>2490</v>
      </c>
      <c r="G24" s="98">
        <v>100</v>
      </c>
      <c r="H24" s="52">
        <v>2308</v>
      </c>
      <c r="I24" s="105">
        <v>100</v>
      </c>
      <c r="J24" s="52">
        <v>72859</v>
      </c>
      <c r="K24" s="105">
        <v>100</v>
      </c>
      <c r="L24" s="52">
        <v>4156</v>
      </c>
      <c r="M24" s="105">
        <v>100</v>
      </c>
      <c r="N24" s="52">
        <v>38329</v>
      </c>
      <c r="O24" s="105">
        <v>100</v>
      </c>
      <c r="P24" s="52">
        <v>8913</v>
      </c>
      <c r="Q24" s="105">
        <v>100</v>
      </c>
    </row>
    <row r="25" spans="1:17" ht="19.5">
      <c r="A25" s="116" t="s">
        <v>360</v>
      </c>
      <c r="B25" s="209">
        <v>3341</v>
      </c>
      <c r="C25" s="210"/>
      <c r="D25" s="206">
        <v>3086.5</v>
      </c>
      <c r="E25" s="203"/>
      <c r="F25" s="206">
        <v>3366.7</v>
      </c>
      <c r="G25" s="203"/>
      <c r="H25" s="206">
        <v>3369.9</v>
      </c>
      <c r="I25" s="203"/>
      <c r="J25" s="206">
        <v>3439.1</v>
      </c>
      <c r="K25" s="203"/>
      <c r="L25" s="202">
        <v>3347</v>
      </c>
      <c r="M25" s="203"/>
      <c r="N25" s="202">
        <v>3274.6</v>
      </c>
      <c r="O25" s="203"/>
      <c r="P25" s="202">
        <v>3352.7</v>
      </c>
      <c r="Q25" s="203"/>
    </row>
    <row r="26" spans="1:17" ht="25.5">
      <c r="A26" s="23" t="s">
        <v>361</v>
      </c>
      <c r="B26" s="211">
        <v>3379.7</v>
      </c>
      <c r="C26" s="155"/>
      <c r="D26" s="207">
        <v>3160</v>
      </c>
      <c r="E26" s="205"/>
      <c r="F26" s="207">
        <v>3402</v>
      </c>
      <c r="G26" s="205"/>
      <c r="H26" s="207">
        <v>3374</v>
      </c>
      <c r="I26" s="205"/>
      <c r="J26" s="207">
        <v>3459</v>
      </c>
      <c r="K26" s="205"/>
      <c r="L26" s="204">
        <v>3374</v>
      </c>
      <c r="M26" s="205"/>
      <c r="N26" s="204">
        <v>3345</v>
      </c>
      <c r="O26" s="205"/>
      <c r="P26" s="204">
        <v>3402</v>
      </c>
      <c r="Q26" s="205"/>
    </row>
    <row r="27" spans="8:17" ht="12.75">
      <c r="H27" s="94"/>
      <c r="I27" s="94"/>
      <c r="J27" s="94"/>
      <c r="K27" s="94"/>
      <c r="L27" s="94"/>
      <c r="M27" s="94"/>
      <c r="N27" s="94"/>
      <c r="O27" s="94"/>
      <c r="P27" s="94"/>
      <c r="Q27" s="94"/>
    </row>
    <row r="28" spans="1:17" ht="12.75" customHeight="1">
      <c r="A28" s="208" t="s">
        <v>362</v>
      </c>
      <c r="B28" s="186"/>
      <c r="C28" s="186"/>
      <c r="D28" s="186"/>
      <c r="E28" s="186"/>
      <c r="F28" s="186"/>
      <c r="G28" s="186"/>
      <c r="H28" s="186"/>
      <c r="I28" s="186"/>
      <c r="J28" s="186"/>
      <c r="K28" s="186"/>
      <c r="L28" s="186"/>
      <c r="M28" s="186"/>
      <c r="N28" s="186"/>
      <c r="O28" s="186"/>
      <c r="P28" s="186"/>
      <c r="Q28" s="186"/>
    </row>
    <row r="29" ht="12.75">
      <c r="A29" s="9"/>
    </row>
    <row r="30" ht="12.75">
      <c r="A30" s="1" t="s">
        <v>134</v>
      </c>
    </row>
  </sheetData>
  <mergeCells count="29">
    <mergeCell ref="A3:Q3"/>
    <mergeCell ref="A4:Q4"/>
    <mergeCell ref="A7:A8"/>
    <mergeCell ref="B7:C7"/>
    <mergeCell ref="D7:E7"/>
    <mergeCell ref="F7:G7"/>
    <mergeCell ref="H7:I7"/>
    <mergeCell ref="J7:K7"/>
    <mergeCell ref="L7:M7"/>
    <mergeCell ref="N7:O7"/>
    <mergeCell ref="A28:Q28"/>
    <mergeCell ref="B25:C25"/>
    <mergeCell ref="B26:C26"/>
    <mergeCell ref="D25:E25"/>
    <mergeCell ref="D26:E26"/>
    <mergeCell ref="F25:G25"/>
    <mergeCell ref="F26:G26"/>
    <mergeCell ref="H25:I25"/>
    <mergeCell ref="H26:I26"/>
    <mergeCell ref="A5:Q5"/>
    <mergeCell ref="N25:O25"/>
    <mergeCell ref="N26:O26"/>
    <mergeCell ref="P25:Q25"/>
    <mergeCell ref="P26:Q26"/>
    <mergeCell ref="J25:K25"/>
    <mergeCell ref="J26:K26"/>
    <mergeCell ref="L25:M25"/>
    <mergeCell ref="L26:M26"/>
    <mergeCell ref="P7:Q7"/>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2:K24"/>
  <sheetViews>
    <sheetView workbookViewId="0" topLeftCell="A1">
      <selection activeCell="A2" sqref="A2:K5"/>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1" ht="12.75">
      <c r="A2" s="187" t="s">
        <v>369</v>
      </c>
      <c r="B2" s="187"/>
      <c r="C2" s="187"/>
      <c r="D2" s="187"/>
      <c r="E2" s="187"/>
      <c r="F2" s="187"/>
      <c r="G2" s="187"/>
      <c r="H2" s="187"/>
      <c r="I2" s="187"/>
      <c r="J2" s="187"/>
      <c r="K2" s="187"/>
    </row>
    <row r="3" spans="1:11" ht="12.75">
      <c r="A3" s="169" t="s">
        <v>370</v>
      </c>
      <c r="B3" s="169"/>
      <c r="C3" s="169"/>
      <c r="D3" s="169"/>
      <c r="E3" s="169"/>
      <c r="F3" s="169"/>
      <c r="G3" s="169"/>
      <c r="H3" s="169"/>
      <c r="I3" s="169"/>
      <c r="J3" s="169"/>
      <c r="K3" s="169"/>
    </row>
    <row r="4" spans="1:11" ht="12.75">
      <c r="A4" s="169" t="s">
        <v>371</v>
      </c>
      <c r="B4" s="169"/>
      <c r="C4" s="169"/>
      <c r="D4" s="169"/>
      <c r="E4" s="169"/>
      <c r="F4" s="169"/>
      <c r="G4" s="169"/>
      <c r="H4" s="169"/>
      <c r="I4" s="169"/>
      <c r="J4" s="169"/>
      <c r="K4" s="169"/>
    </row>
    <row r="5" spans="1:11" ht="12.75">
      <c r="A5" s="169" t="s">
        <v>166</v>
      </c>
      <c r="B5" s="169"/>
      <c r="C5" s="169"/>
      <c r="D5" s="169"/>
      <c r="E5" s="169"/>
      <c r="F5" s="169"/>
      <c r="G5" s="169"/>
      <c r="H5" s="169"/>
      <c r="I5" s="169"/>
      <c r="J5" s="169"/>
      <c r="K5" s="169"/>
    </row>
    <row r="7" spans="1:11" ht="12.75">
      <c r="A7" s="173" t="s">
        <v>167</v>
      </c>
      <c r="B7" s="156" t="s">
        <v>7</v>
      </c>
      <c r="C7" s="149"/>
      <c r="D7" s="149"/>
      <c r="E7" s="149"/>
      <c r="F7" s="149"/>
      <c r="G7" s="149"/>
      <c r="H7" s="149"/>
      <c r="I7" s="149"/>
      <c r="J7" s="149"/>
      <c r="K7" s="157"/>
    </row>
    <row r="8" spans="1:11" ht="12.75">
      <c r="A8" s="178"/>
      <c r="B8" s="156" t="s">
        <v>29</v>
      </c>
      <c r="C8" s="157"/>
      <c r="D8" s="156" t="s">
        <v>32</v>
      </c>
      <c r="E8" s="157"/>
      <c r="F8" s="156" t="s">
        <v>33</v>
      </c>
      <c r="G8" s="157"/>
      <c r="H8" s="156" t="s">
        <v>40</v>
      </c>
      <c r="I8" s="157"/>
      <c r="J8" s="149" t="s">
        <v>41</v>
      </c>
      <c r="K8" s="157"/>
    </row>
    <row r="9" spans="1:11" ht="12.75">
      <c r="A9" s="174"/>
      <c r="B9" s="24" t="s">
        <v>14</v>
      </c>
      <c r="C9" s="24" t="s">
        <v>322</v>
      </c>
      <c r="D9" s="24" t="s">
        <v>14</v>
      </c>
      <c r="E9" s="24" t="s">
        <v>322</v>
      </c>
      <c r="F9" s="24" t="s">
        <v>14</v>
      </c>
      <c r="G9" s="24" t="s">
        <v>322</v>
      </c>
      <c r="H9" s="24" t="s">
        <v>14</v>
      </c>
      <c r="I9" s="24" t="s">
        <v>322</v>
      </c>
      <c r="J9" s="24" t="s">
        <v>14</v>
      </c>
      <c r="K9" s="97" t="s">
        <v>322</v>
      </c>
    </row>
    <row r="10" spans="1:11" ht="12.75">
      <c r="A10" s="11"/>
      <c r="B10" s="11"/>
      <c r="C10" s="11"/>
      <c r="D10" s="11"/>
      <c r="E10" s="11"/>
      <c r="F10" s="11"/>
      <c r="G10" s="11"/>
      <c r="H10" s="11"/>
      <c r="I10" s="11"/>
      <c r="J10" s="11"/>
      <c r="K10" s="19"/>
    </row>
    <row r="11" spans="1:11" ht="12.75">
      <c r="A11" s="12" t="s">
        <v>275</v>
      </c>
      <c r="B11" s="30">
        <v>51</v>
      </c>
      <c r="C11" s="31">
        <v>128.8</v>
      </c>
      <c r="D11" s="30">
        <v>10</v>
      </c>
      <c r="E11" s="31">
        <v>89.3</v>
      </c>
      <c r="F11" s="30">
        <v>41</v>
      </c>
      <c r="G11" s="31">
        <v>145.9</v>
      </c>
      <c r="H11" s="44" t="s">
        <v>178</v>
      </c>
      <c r="I11" s="44" t="s">
        <v>178</v>
      </c>
      <c r="J11" s="44" t="s">
        <v>178</v>
      </c>
      <c r="K11" s="44" t="s">
        <v>178</v>
      </c>
    </row>
    <row r="12" spans="1:11" ht="12.75">
      <c r="A12" s="12" t="s">
        <v>171</v>
      </c>
      <c r="B12" s="30">
        <v>1847</v>
      </c>
      <c r="C12" s="31">
        <v>96.5</v>
      </c>
      <c r="D12" s="30">
        <v>809</v>
      </c>
      <c r="E12" s="31">
        <v>71.8</v>
      </c>
      <c r="F12" s="30">
        <v>1006</v>
      </c>
      <c r="G12" s="31">
        <v>133.6</v>
      </c>
      <c r="H12" s="30">
        <v>19</v>
      </c>
      <c r="I12" s="31">
        <v>69.1</v>
      </c>
      <c r="J12" s="30">
        <v>13</v>
      </c>
      <c r="K12" s="96">
        <v>160.5</v>
      </c>
    </row>
    <row r="13" spans="1:11" ht="12.75">
      <c r="A13" s="12" t="s">
        <v>172</v>
      </c>
      <c r="B13" s="30">
        <v>3064</v>
      </c>
      <c r="C13" s="31">
        <v>77.9</v>
      </c>
      <c r="D13" s="30">
        <v>1620</v>
      </c>
      <c r="E13" s="31">
        <v>55.5</v>
      </c>
      <c r="F13" s="30">
        <v>1381</v>
      </c>
      <c r="G13" s="31">
        <v>146.3</v>
      </c>
      <c r="H13" s="30">
        <v>43</v>
      </c>
      <c r="I13" s="31">
        <v>74.9</v>
      </c>
      <c r="J13" s="30">
        <v>20</v>
      </c>
      <c r="K13" s="96">
        <v>138.9</v>
      </c>
    </row>
    <row r="14" spans="1:11" ht="12.75">
      <c r="A14" s="12" t="s">
        <v>173</v>
      </c>
      <c r="B14" s="30">
        <v>3214</v>
      </c>
      <c r="C14" s="31">
        <v>67.2</v>
      </c>
      <c r="D14" s="30">
        <v>2034</v>
      </c>
      <c r="E14" s="31">
        <v>50.9</v>
      </c>
      <c r="F14" s="30">
        <v>1124</v>
      </c>
      <c r="G14" s="31">
        <v>163.8</v>
      </c>
      <c r="H14" s="30">
        <v>41</v>
      </c>
      <c r="I14" s="31">
        <v>50.1</v>
      </c>
      <c r="J14" s="30">
        <v>15</v>
      </c>
      <c r="K14" s="96">
        <v>82.9</v>
      </c>
    </row>
    <row r="15" spans="1:11" ht="12.75">
      <c r="A15" s="12" t="s">
        <v>321</v>
      </c>
      <c r="B15" s="30">
        <v>3005</v>
      </c>
      <c r="C15" s="31">
        <v>75.1</v>
      </c>
      <c r="D15" s="30">
        <v>1910</v>
      </c>
      <c r="E15" s="31">
        <v>57</v>
      </c>
      <c r="F15" s="30">
        <v>1007</v>
      </c>
      <c r="G15" s="31">
        <v>183.9</v>
      </c>
      <c r="H15" s="30">
        <v>70</v>
      </c>
      <c r="I15" s="31">
        <v>85.8</v>
      </c>
      <c r="J15" s="30">
        <v>18</v>
      </c>
      <c r="K15" s="96">
        <v>88.7</v>
      </c>
    </row>
    <row r="16" spans="1:11" ht="12.75">
      <c r="A16" s="12" t="s">
        <v>281</v>
      </c>
      <c r="B16" s="30">
        <v>123</v>
      </c>
      <c r="C16" s="31">
        <v>97.2</v>
      </c>
      <c r="D16" s="30">
        <v>77</v>
      </c>
      <c r="E16" s="31">
        <v>75.9</v>
      </c>
      <c r="F16" s="30">
        <v>43</v>
      </c>
      <c r="G16" s="31">
        <v>203.8</v>
      </c>
      <c r="H16" s="30">
        <v>3</v>
      </c>
      <c r="I16" s="64" t="s">
        <v>177</v>
      </c>
      <c r="J16" s="44" t="s">
        <v>178</v>
      </c>
      <c r="K16" s="44" t="s">
        <v>178</v>
      </c>
    </row>
    <row r="17" spans="1:11" ht="12.75">
      <c r="A17" s="12" t="s">
        <v>28</v>
      </c>
      <c r="B17" s="30">
        <v>19</v>
      </c>
      <c r="C17" s="31">
        <v>163.8</v>
      </c>
      <c r="D17" s="30">
        <v>8</v>
      </c>
      <c r="E17" s="31">
        <v>106.7</v>
      </c>
      <c r="F17" s="30">
        <v>10</v>
      </c>
      <c r="G17" s="31">
        <v>263.2</v>
      </c>
      <c r="H17" s="30">
        <v>1</v>
      </c>
      <c r="I17" s="64" t="s">
        <v>177</v>
      </c>
      <c r="J17" s="44" t="s">
        <v>178</v>
      </c>
      <c r="K17" s="44" t="s">
        <v>178</v>
      </c>
    </row>
    <row r="18" spans="1:11" ht="12.75">
      <c r="A18" s="11"/>
      <c r="B18" s="34"/>
      <c r="C18" s="31"/>
      <c r="D18" s="30"/>
      <c r="E18" s="31"/>
      <c r="F18" s="34"/>
      <c r="G18" s="31"/>
      <c r="H18" s="34"/>
      <c r="I18" s="101"/>
      <c r="J18" s="34"/>
      <c r="K18" s="90"/>
    </row>
    <row r="19" spans="1:11" ht="12.75">
      <c r="A19" s="24" t="s">
        <v>29</v>
      </c>
      <c r="B19" s="32">
        <v>11323</v>
      </c>
      <c r="C19" s="33">
        <v>76.4</v>
      </c>
      <c r="D19" s="32">
        <v>6468</v>
      </c>
      <c r="E19" s="33">
        <v>56.2</v>
      </c>
      <c r="F19" s="32">
        <v>4612</v>
      </c>
      <c r="G19" s="33">
        <v>154.6</v>
      </c>
      <c r="H19" s="32">
        <v>177</v>
      </c>
      <c r="I19" s="33">
        <v>70.1</v>
      </c>
      <c r="J19" s="32">
        <v>66</v>
      </c>
      <c r="K19" s="99">
        <v>107.5</v>
      </c>
    </row>
    <row r="20" spans="1:11" ht="25.5">
      <c r="A20" s="23" t="s">
        <v>161</v>
      </c>
      <c r="B20" s="198">
        <v>26</v>
      </c>
      <c r="C20" s="193"/>
      <c r="D20" s="198">
        <v>26</v>
      </c>
      <c r="E20" s="193"/>
      <c r="F20" s="198">
        <v>24</v>
      </c>
      <c r="G20" s="193"/>
      <c r="H20" s="198">
        <v>28</v>
      </c>
      <c r="I20" s="193"/>
      <c r="J20" s="198">
        <v>25</v>
      </c>
      <c r="K20" s="193"/>
    </row>
    <row r="21" ht="12.75">
      <c r="D21" s="93"/>
    </row>
    <row r="22" ht="12.75">
      <c r="A22" s="9" t="s">
        <v>372</v>
      </c>
    </row>
    <row r="23" ht="12.75">
      <c r="A23" s="9"/>
    </row>
    <row r="24" ht="12.75">
      <c r="A24" s="1" t="s">
        <v>134</v>
      </c>
    </row>
  </sheetData>
  <mergeCells count="16">
    <mergeCell ref="H20:I20"/>
    <mergeCell ref="F20:G20"/>
    <mergeCell ref="A2:K2"/>
    <mergeCell ref="A3:K3"/>
    <mergeCell ref="A4:K4"/>
    <mergeCell ref="A5:K5"/>
    <mergeCell ref="A7:A9"/>
    <mergeCell ref="B7:K7"/>
    <mergeCell ref="D20:E20"/>
    <mergeCell ref="F8:G8"/>
    <mergeCell ref="D8:E8"/>
    <mergeCell ref="B8:C8"/>
    <mergeCell ref="B20:C20"/>
    <mergeCell ref="J8:K8"/>
    <mergeCell ref="H8:I8"/>
    <mergeCell ref="J20:K20"/>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2:K24"/>
  <sheetViews>
    <sheetView workbookViewId="0" topLeftCell="A1">
      <selection activeCell="A1" sqref="A1"/>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1" ht="12.75">
      <c r="A2" s="187" t="s">
        <v>373</v>
      </c>
      <c r="B2" s="187"/>
      <c r="C2" s="187"/>
      <c r="D2" s="187"/>
      <c r="E2" s="187"/>
      <c r="F2" s="187"/>
      <c r="G2" s="187"/>
      <c r="H2" s="187"/>
      <c r="I2" s="187"/>
      <c r="J2" s="187"/>
      <c r="K2" s="187"/>
    </row>
    <row r="3" spans="1:11" ht="12.75">
      <c r="A3" s="169" t="s">
        <v>370</v>
      </c>
      <c r="B3" s="169"/>
      <c r="C3" s="169"/>
      <c r="D3" s="169"/>
      <c r="E3" s="169"/>
      <c r="F3" s="169"/>
      <c r="G3" s="169"/>
      <c r="H3" s="169"/>
      <c r="I3" s="169"/>
      <c r="J3" s="169"/>
      <c r="K3" s="169"/>
    </row>
    <row r="4" spans="1:11" ht="12.75">
      <c r="A4" s="169" t="s">
        <v>374</v>
      </c>
      <c r="B4" s="169"/>
      <c r="C4" s="169"/>
      <c r="D4" s="169"/>
      <c r="E4" s="169"/>
      <c r="F4" s="169"/>
      <c r="G4" s="169"/>
      <c r="H4" s="169"/>
      <c r="I4" s="169"/>
      <c r="J4" s="169"/>
      <c r="K4" s="169"/>
    </row>
    <row r="5" spans="1:11" ht="12.75">
      <c r="A5" s="169" t="s">
        <v>166</v>
      </c>
      <c r="B5" s="169"/>
      <c r="C5" s="169"/>
      <c r="D5" s="169"/>
      <c r="E5" s="169"/>
      <c r="F5" s="169"/>
      <c r="G5" s="169"/>
      <c r="H5" s="169"/>
      <c r="I5" s="169"/>
      <c r="J5" s="169"/>
      <c r="K5" s="169"/>
    </row>
    <row r="7" spans="1:11" ht="12.75">
      <c r="A7" s="173" t="s">
        <v>167</v>
      </c>
      <c r="B7" s="156" t="s">
        <v>168</v>
      </c>
      <c r="C7" s="149"/>
      <c r="D7" s="149"/>
      <c r="E7" s="149"/>
      <c r="F7" s="149"/>
      <c r="G7" s="149"/>
      <c r="H7" s="149"/>
      <c r="I7" s="149"/>
      <c r="J7" s="149"/>
      <c r="K7" s="157"/>
    </row>
    <row r="8" spans="1:11" ht="12.75">
      <c r="A8" s="178"/>
      <c r="B8" s="156" t="s">
        <v>29</v>
      </c>
      <c r="C8" s="157"/>
      <c r="D8" s="156" t="s">
        <v>32</v>
      </c>
      <c r="E8" s="157"/>
      <c r="F8" s="156" t="s">
        <v>33</v>
      </c>
      <c r="G8" s="157"/>
      <c r="H8" s="156" t="s">
        <v>40</v>
      </c>
      <c r="I8" s="157"/>
      <c r="J8" s="149" t="s">
        <v>41</v>
      </c>
      <c r="K8" s="157"/>
    </row>
    <row r="9" spans="1:11" ht="12.75">
      <c r="A9" s="174"/>
      <c r="B9" s="24" t="s">
        <v>14</v>
      </c>
      <c r="C9" s="24" t="s">
        <v>322</v>
      </c>
      <c r="D9" s="24" t="s">
        <v>14</v>
      </c>
      <c r="E9" s="24" t="s">
        <v>322</v>
      </c>
      <c r="F9" s="24" t="s">
        <v>14</v>
      </c>
      <c r="G9" s="24" t="s">
        <v>322</v>
      </c>
      <c r="H9" s="24" t="s">
        <v>14</v>
      </c>
      <c r="I9" s="24" t="s">
        <v>322</v>
      </c>
      <c r="J9" s="24" t="s">
        <v>14</v>
      </c>
      <c r="K9" s="97" t="s">
        <v>322</v>
      </c>
    </row>
    <row r="10" spans="1:11" ht="12.75">
      <c r="A10" s="11"/>
      <c r="B10" s="11"/>
      <c r="C10" s="11"/>
      <c r="D10" s="11"/>
      <c r="E10" s="11"/>
      <c r="F10" s="11"/>
      <c r="G10" s="11"/>
      <c r="H10" s="11"/>
      <c r="I10" s="11"/>
      <c r="J10" s="11"/>
      <c r="K10" s="19"/>
    </row>
    <row r="11" spans="1:11" ht="12.75">
      <c r="A11" s="12" t="s">
        <v>275</v>
      </c>
      <c r="B11" s="30">
        <v>51</v>
      </c>
      <c r="C11" s="31">
        <v>128.8</v>
      </c>
      <c r="D11" s="30">
        <v>10</v>
      </c>
      <c r="E11" s="31">
        <v>89.3</v>
      </c>
      <c r="F11" s="30">
        <v>41</v>
      </c>
      <c r="G11" s="31">
        <v>145.9</v>
      </c>
      <c r="H11" s="44" t="s">
        <v>178</v>
      </c>
      <c r="I11" s="44" t="s">
        <v>178</v>
      </c>
      <c r="J11" s="44" t="s">
        <v>178</v>
      </c>
      <c r="K11" s="44" t="s">
        <v>178</v>
      </c>
    </row>
    <row r="12" spans="1:11" ht="12.75">
      <c r="A12" s="12" t="s">
        <v>171</v>
      </c>
      <c r="B12" s="30">
        <v>1847</v>
      </c>
      <c r="C12" s="31">
        <v>96.5</v>
      </c>
      <c r="D12" s="30">
        <v>790</v>
      </c>
      <c r="E12" s="31">
        <v>71.4</v>
      </c>
      <c r="F12" s="30">
        <v>1021</v>
      </c>
      <c r="G12" s="31">
        <v>133.5</v>
      </c>
      <c r="H12" s="30">
        <v>23</v>
      </c>
      <c r="I12" s="31">
        <v>64.1</v>
      </c>
      <c r="J12" s="30">
        <v>13</v>
      </c>
      <c r="K12" s="96">
        <v>166.7</v>
      </c>
    </row>
    <row r="13" spans="1:11" ht="12.75">
      <c r="A13" s="12" t="s">
        <v>172</v>
      </c>
      <c r="B13" s="30">
        <v>3064</v>
      </c>
      <c r="C13" s="31">
        <v>77.9</v>
      </c>
      <c r="D13" s="30">
        <v>1596</v>
      </c>
      <c r="E13" s="31">
        <v>55.5</v>
      </c>
      <c r="F13" s="30">
        <v>1394</v>
      </c>
      <c r="G13" s="31">
        <v>143.2</v>
      </c>
      <c r="H13" s="30">
        <v>55</v>
      </c>
      <c r="I13" s="31">
        <v>72.9</v>
      </c>
      <c r="J13" s="30">
        <v>19</v>
      </c>
      <c r="K13" s="96">
        <v>145</v>
      </c>
    </row>
    <row r="14" spans="1:11" ht="12.75">
      <c r="A14" s="12" t="s">
        <v>173</v>
      </c>
      <c r="B14" s="30">
        <v>3214</v>
      </c>
      <c r="C14" s="31">
        <v>67.2</v>
      </c>
      <c r="D14" s="30">
        <v>2011</v>
      </c>
      <c r="E14" s="31">
        <v>50.8</v>
      </c>
      <c r="F14" s="30">
        <v>1140</v>
      </c>
      <c r="G14" s="31">
        <v>160.7</v>
      </c>
      <c r="H14" s="30">
        <v>48</v>
      </c>
      <c r="I14" s="31">
        <v>48.4</v>
      </c>
      <c r="J14" s="30">
        <v>15</v>
      </c>
      <c r="K14" s="96">
        <v>92.6</v>
      </c>
    </row>
    <row r="15" spans="1:11" ht="12.75">
      <c r="A15" s="12" t="s">
        <v>321</v>
      </c>
      <c r="B15" s="30">
        <v>3005</v>
      </c>
      <c r="C15" s="31">
        <v>75.1</v>
      </c>
      <c r="D15" s="30">
        <v>1892</v>
      </c>
      <c r="E15" s="31">
        <v>57.1</v>
      </c>
      <c r="F15" s="30">
        <v>1017</v>
      </c>
      <c r="G15" s="31">
        <v>178</v>
      </c>
      <c r="H15" s="30">
        <v>78</v>
      </c>
      <c r="I15" s="31">
        <v>78.5</v>
      </c>
      <c r="J15" s="30">
        <v>18</v>
      </c>
      <c r="K15" s="96">
        <v>98.9</v>
      </c>
    </row>
    <row r="16" spans="1:11" ht="12.75">
      <c r="A16" s="12" t="s">
        <v>281</v>
      </c>
      <c r="B16" s="30">
        <v>123</v>
      </c>
      <c r="C16" s="31">
        <v>97.2</v>
      </c>
      <c r="D16" s="30">
        <v>76</v>
      </c>
      <c r="E16" s="31">
        <v>76.2</v>
      </c>
      <c r="F16" s="30">
        <v>43</v>
      </c>
      <c r="G16" s="31">
        <v>199.1</v>
      </c>
      <c r="H16" s="30">
        <v>4</v>
      </c>
      <c r="I16" s="64" t="s">
        <v>177</v>
      </c>
      <c r="J16" s="44" t="s">
        <v>178</v>
      </c>
      <c r="K16" s="44" t="s">
        <v>178</v>
      </c>
    </row>
    <row r="17" spans="1:11" ht="12.75">
      <c r="A17" s="12" t="s">
        <v>28</v>
      </c>
      <c r="B17" s="30">
        <v>19</v>
      </c>
      <c r="C17" s="31">
        <v>163.8</v>
      </c>
      <c r="D17" s="30">
        <v>8</v>
      </c>
      <c r="E17" s="31">
        <v>108.1</v>
      </c>
      <c r="F17" s="30">
        <v>10</v>
      </c>
      <c r="G17" s="31">
        <v>263.2</v>
      </c>
      <c r="H17" s="30">
        <v>1</v>
      </c>
      <c r="I17" s="64" t="s">
        <v>177</v>
      </c>
      <c r="J17" s="44" t="s">
        <v>178</v>
      </c>
      <c r="K17" s="44" t="s">
        <v>178</v>
      </c>
    </row>
    <row r="18" spans="1:11" ht="12.75">
      <c r="A18" s="11"/>
      <c r="B18" s="34"/>
      <c r="C18" s="31"/>
      <c r="D18" s="30"/>
      <c r="E18" s="31"/>
      <c r="F18" s="34"/>
      <c r="G18" s="31"/>
      <c r="H18" s="34"/>
      <c r="I18" s="101"/>
      <c r="J18" s="34"/>
      <c r="K18" s="90"/>
    </row>
    <row r="19" spans="1:11" ht="12.75">
      <c r="A19" s="24" t="s">
        <v>29</v>
      </c>
      <c r="B19" s="32">
        <v>11323</v>
      </c>
      <c r="C19" s="33">
        <v>76.4</v>
      </c>
      <c r="D19" s="32">
        <v>6383</v>
      </c>
      <c r="E19" s="33">
        <v>56.1</v>
      </c>
      <c r="F19" s="32">
        <v>4666</v>
      </c>
      <c r="G19" s="33">
        <v>151.8</v>
      </c>
      <c r="H19" s="32">
        <v>209</v>
      </c>
      <c r="I19" s="33">
        <v>66.3</v>
      </c>
      <c r="J19" s="32">
        <v>66</v>
      </c>
      <c r="K19" s="99">
        <v>116.5</v>
      </c>
    </row>
    <row r="20" spans="1:11" ht="25.5">
      <c r="A20" s="23" t="s">
        <v>161</v>
      </c>
      <c r="B20" s="198">
        <v>26</v>
      </c>
      <c r="C20" s="193"/>
      <c r="D20" s="198">
        <v>26</v>
      </c>
      <c r="E20" s="193"/>
      <c r="F20" s="198">
        <v>24</v>
      </c>
      <c r="G20" s="193"/>
      <c r="H20" s="198">
        <v>27</v>
      </c>
      <c r="I20" s="193"/>
      <c r="J20" s="198">
        <v>25</v>
      </c>
      <c r="K20" s="193"/>
    </row>
    <row r="21" ht="12.75">
      <c r="D21" s="93"/>
    </row>
    <row r="22" ht="12.75">
      <c r="A22" s="9" t="s">
        <v>375</v>
      </c>
    </row>
    <row r="23" ht="12.75">
      <c r="A23" s="9"/>
    </row>
    <row r="24" ht="12.75">
      <c r="A24" s="1" t="s">
        <v>134</v>
      </c>
    </row>
  </sheetData>
  <mergeCells count="16">
    <mergeCell ref="D8:E8"/>
    <mergeCell ref="B8:C8"/>
    <mergeCell ref="B20:C20"/>
    <mergeCell ref="J8:K8"/>
    <mergeCell ref="H8:I8"/>
    <mergeCell ref="J20:K20"/>
    <mergeCell ref="H20:I20"/>
    <mergeCell ref="F20:G20"/>
    <mergeCell ref="A2:K2"/>
    <mergeCell ref="A3:K3"/>
    <mergeCell ref="A4:K4"/>
    <mergeCell ref="A5:K5"/>
    <mergeCell ref="A7:A9"/>
    <mergeCell ref="B7:K7"/>
    <mergeCell ref="D20:E20"/>
    <mergeCell ref="F8:G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E51"/>
  <sheetViews>
    <sheetView workbookViewId="0" topLeftCell="A1">
      <selection activeCell="A3" sqref="A3:E3"/>
    </sheetView>
  </sheetViews>
  <sheetFormatPr defaultColWidth="8.796875" defaultRowHeight="19.5"/>
  <cols>
    <col min="1" max="16384" width="8.796875" style="1" customWidth="1"/>
  </cols>
  <sheetData>
    <row r="2" spans="1:5" ht="12.75">
      <c r="A2" s="159" t="s">
        <v>589</v>
      </c>
      <c r="B2" s="159"/>
      <c r="C2" s="159"/>
      <c r="D2" s="159"/>
      <c r="E2" s="159"/>
    </row>
    <row r="3" spans="1:5" ht="12.75">
      <c r="A3" s="159" t="s">
        <v>135</v>
      </c>
      <c r="B3" s="159"/>
      <c r="C3" s="159"/>
      <c r="D3" s="159"/>
      <c r="E3" s="159"/>
    </row>
    <row r="4" spans="1:5" ht="12.75">
      <c r="A4" s="159" t="s">
        <v>136</v>
      </c>
      <c r="B4" s="159"/>
      <c r="C4" s="159"/>
      <c r="D4" s="159"/>
      <c r="E4" s="159"/>
    </row>
    <row r="5" spans="1:5" ht="12.75">
      <c r="A5" s="159" t="s">
        <v>131</v>
      </c>
      <c r="B5" s="159"/>
      <c r="C5" s="159"/>
      <c r="D5" s="159"/>
      <c r="E5" s="159"/>
    </row>
    <row r="7" spans="1:5" ht="12.75">
      <c r="A7" s="163" t="s">
        <v>137</v>
      </c>
      <c r="B7" s="163"/>
      <c r="C7" s="164" t="s">
        <v>132</v>
      </c>
      <c r="D7" s="163" t="s">
        <v>139</v>
      </c>
      <c r="E7" s="163"/>
    </row>
    <row r="8" spans="1:5" ht="12.75">
      <c r="A8" s="5" t="s">
        <v>14</v>
      </c>
      <c r="B8" s="5" t="s">
        <v>138</v>
      </c>
      <c r="C8" s="165"/>
      <c r="D8" s="5" t="s">
        <v>14</v>
      </c>
      <c r="E8" s="5" t="s">
        <v>138</v>
      </c>
    </row>
    <row r="9" spans="1:5" ht="12.75">
      <c r="A9" s="47" t="s">
        <v>140</v>
      </c>
      <c r="B9" s="47" t="s">
        <v>140</v>
      </c>
      <c r="C9" s="4">
        <v>1900</v>
      </c>
      <c r="D9" s="34">
        <v>43699</v>
      </c>
      <c r="E9" s="144">
        <v>18.1</v>
      </c>
    </row>
    <row r="10" spans="1:5" ht="12.75">
      <c r="A10" s="34">
        <v>2777000</v>
      </c>
      <c r="B10" s="144">
        <v>30.1</v>
      </c>
      <c r="C10" s="4">
        <v>1910</v>
      </c>
      <c r="D10" s="34">
        <v>64109</v>
      </c>
      <c r="E10" s="144">
        <v>22.8</v>
      </c>
    </row>
    <row r="11" spans="1:5" ht="12.75">
      <c r="A11" s="34">
        <v>2950000</v>
      </c>
      <c r="B11" s="144">
        <v>27.7</v>
      </c>
      <c r="C11" s="4">
        <v>1920</v>
      </c>
      <c r="D11" s="34">
        <v>92245</v>
      </c>
      <c r="E11" s="144">
        <v>25.1</v>
      </c>
    </row>
    <row r="12" spans="1:5" ht="12.75">
      <c r="A12" s="34">
        <v>2618000</v>
      </c>
      <c r="B12" s="144">
        <v>21.3</v>
      </c>
      <c r="C12" s="4">
        <v>1930</v>
      </c>
      <c r="D12" s="34">
        <v>98882</v>
      </c>
      <c r="E12" s="144">
        <v>20.4</v>
      </c>
    </row>
    <row r="13" spans="1:5" ht="12.75">
      <c r="A13" s="34">
        <v>2559000</v>
      </c>
      <c r="B13" s="144">
        <v>19.4</v>
      </c>
      <c r="C13" s="4">
        <v>1940</v>
      </c>
      <c r="D13" s="34">
        <v>99106</v>
      </c>
      <c r="E13" s="144">
        <v>18.9</v>
      </c>
    </row>
    <row r="14" spans="1:5" ht="12.75">
      <c r="A14" s="34">
        <v>3632000</v>
      </c>
      <c r="B14" s="144">
        <v>24.1</v>
      </c>
      <c r="C14" s="4">
        <v>1950</v>
      </c>
      <c r="D14" s="34">
        <v>160055</v>
      </c>
      <c r="E14" s="144">
        <v>25.1</v>
      </c>
    </row>
    <row r="15" spans="1:5" ht="12.75">
      <c r="A15" s="34"/>
      <c r="B15" s="144"/>
      <c r="C15" s="11"/>
      <c r="D15" s="34"/>
      <c r="E15" s="144"/>
    </row>
    <row r="16" spans="1:5" ht="12.75">
      <c r="A16" s="34">
        <v>4257850</v>
      </c>
      <c r="B16" s="144">
        <v>23.7</v>
      </c>
      <c r="C16" s="4">
        <v>1960</v>
      </c>
      <c r="D16" s="34">
        <v>195056</v>
      </c>
      <c r="E16" s="144">
        <v>24.9</v>
      </c>
    </row>
    <row r="17" spans="1:5" ht="12.75">
      <c r="A17" s="34">
        <v>4268326</v>
      </c>
      <c r="B17" s="144">
        <v>23.3</v>
      </c>
      <c r="C17" s="4">
        <v>1961</v>
      </c>
      <c r="D17" s="34">
        <v>192825</v>
      </c>
      <c r="E17" s="144">
        <v>24.4</v>
      </c>
    </row>
    <row r="18" spans="1:5" ht="12.75">
      <c r="A18" s="34">
        <v>4167362</v>
      </c>
      <c r="B18" s="144">
        <v>22.4</v>
      </c>
      <c r="C18" s="4">
        <v>1962</v>
      </c>
      <c r="D18" s="34">
        <v>182790</v>
      </c>
      <c r="E18" s="144">
        <v>23</v>
      </c>
    </row>
    <row r="19" spans="1:5" ht="12.75">
      <c r="A19" s="34">
        <v>4098020</v>
      </c>
      <c r="B19" s="144">
        <v>21.7</v>
      </c>
      <c r="C19" s="4">
        <v>1963</v>
      </c>
      <c r="D19" s="34">
        <v>178871</v>
      </c>
      <c r="E19" s="144">
        <v>22.3</v>
      </c>
    </row>
    <row r="20" spans="1:5" ht="12.75">
      <c r="A20" s="34">
        <v>4027490</v>
      </c>
      <c r="B20" s="144">
        <v>21.1</v>
      </c>
      <c r="C20" s="4">
        <v>1964</v>
      </c>
      <c r="D20" s="34">
        <v>175103</v>
      </c>
      <c r="E20" s="144">
        <v>21.6</v>
      </c>
    </row>
    <row r="21" spans="1:5" ht="12.75">
      <c r="A21" s="34">
        <v>3760358</v>
      </c>
      <c r="B21" s="144">
        <v>19.4</v>
      </c>
      <c r="C21" s="4">
        <v>1965</v>
      </c>
      <c r="D21" s="34">
        <v>166464</v>
      </c>
      <c r="E21" s="144">
        <v>20.3</v>
      </c>
    </row>
    <row r="22" spans="1:5" ht="12.75">
      <c r="A22" s="34">
        <v>3606274</v>
      </c>
      <c r="B22" s="144">
        <v>18.4</v>
      </c>
      <c r="C22" s="4">
        <v>1966</v>
      </c>
      <c r="D22" s="34">
        <v>165794</v>
      </c>
      <c r="E22" s="144">
        <v>19.9</v>
      </c>
    </row>
    <row r="23" spans="1:5" ht="12.75">
      <c r="A23" s="34">
        <v>3520959</v>
      </c>
      <c r="B23" s="144">
        <v>17.8</v>
      </c>
      <c r="C23" s="4">
        <v>1967</v>
      </c>
      <c r="D23" s="34">
        <v>162756</v>
      </c>
      <c r="E23" s="144">
        <v>18.9</v>
      </c>
    </row>
    <row r="24" spans="1:5" ht="12.75">
      <c r="A24" s="34">
        <v>3501564</v>
      </c>
      <c r="B24" s="144">
        <v>17.6</v>
      </c>
      <c r="C24" s="4">
        <v>1968</v>
      </c>
      <c r="D24" s="34">
        <v>159058</v>
      </c>
      <c r="E24" s="144">
        <v>18.3</v>
      </c>
    </row>
    <row r="25" spans="1:5" ht="12.75">
      <c r="A25" s="34">
        <v>3600206</v>
      </c>
      <c r="B25" s="144">
        <v>17.9</v>
      </c>
      <c r="C25" s="4">
        <v>1969</v>
      </c>
      <c r="D25" s="34">
        <v>165760</v>
      </c>
      <c r="E25" s="144">
        <v>19</v>
      </c>
    </row>
    <row r="26" spans="1:5" ht="12.75">
      <c r="A26" s="34"/>
      <c r="B26" s="144"/>
      <c r="C26" s="4"/>
      <c r="D26" s="34"/>
      <c r="E26" s="144"/>
    </row>
    <row r="27" spans="1:5" ht="12.75">
      <c r="A27" s="34">
        <v>3731386</v>
      </c>
      <c r="B27" s="144">
        <v>18.4</v>
      </c>
      <c r="C27" s="4">
        <v>1970</v>
      </c>
      <c r="D27" s="34">
        <v>171667</v>
      </c>
      <c r="E27" s="144">
        <v>19.3</v>
      </c>
    </row>
    <row r="28" spans="1:5" ht="12.75">
      <c r="A28" s="34">
        <v>3555970</v>
      </c>
      <c r="B28" s="144">
        <v>17.2</v>
      </c>
      <c r="C28" s="4">
        <v>1971</v>
      </c>
      <c r="D28" s="34">
        <v>162244</v>
      </c>
      <c r="E28" s="144">
        <v>18.1</v>
      </c>
    </row>
    <row r="29" spans="1:5" ht="12.75">
      <c r="A29" s="34">
        <v>3258411</v>
      </c>
      <c r="B29" s="144">
        <v>15.6</v>
      </c>
      <c r="C29" s="4">
        <v>1972</v>
      </c>
      <c r="D29" s="34">
        <v>146854</v>
      </c>
      <c r="E29" s="144">
        <v>16.3</v>
      </c>
    </row>
    <row r="30" spans="1:5" ht="12.75">
      <c r="A30" s="34">
        <v>3136965</v>
      </c>
      <c r="B30" s="144">
        <v>14.8</v>
      </c>
      <c r="C30" s="4">
        <v>1973</v>
      </c>
      <c r="D30" s="34">
        <v>141550</v>
      </c>
      <c r="E30" s="144">
        <v>15.6</v>
      </c>
    </row>
    <row r="31" spans="1:5" ht="12.75">
      <c r="A31" s="34">
        <v>3159958</v>
      </c>
      <c r="B31" s="144">
        <v>14.8</v>
      </c>
      <c r="C31" s="4">
        <v>1974</v>
      </c>
      <c r="D31" s="34">
        <v>137414</v>
      </c>
      <c r="E31" s="144">
        <v>15.1</v>
      </c>
    </row>
    <row r="32" spans="1:5" ht="12.75">
      <c r="A32" s="34">
        <v>3144198</v>
      </c>
      <c r="B32" s="144">
        <v>14.6</v>
      </c>
      <c r="C32" s="4">
        <v>1975</v>
      </c>
      <c r="D32" s="34">
        <v>133931</v>
      </c>
      <c r="E32" s="144">
        <v>14.7</v>
      </c>
    </row>
    <row r="33" spans="1:5" ht="12.75">
      <c r="A33" s="34">
        <v>3167788</v>
      </c>
      <c r="B33" s="144">
        <v>14.6</v>
      </c>
      <c r="C33" s="4">
        <v>1976</v>
      </c>
      <c r="D33" s="34">
        <v>131378</v>
      </c>
      <c r="E33" s="144">
        <v>14.4</v>
      </c>
    </row>
    <row r="34" spans="1:5" ht="12.75">
      <c r="A34" s="34">
        <v>3326632</v>
      </c>
      <c r="B34" s="144">
        <v>15.1</v>
      </c>
      <c r="C34" s="4">
        <v>1977</v>
      </c>
      <c r="D34" s="34">
        <v>138416</v>
      </c>
      <c r="E34" s="144">
        <v>15.1</v>
      </c>
    </row>
    <row r="35" spans="1:5" ht="12.75">
      <c r="A35" s="34">
        <v>3333279</v>
      </c>
      <c r="B35" s="144">
        <v>15</v>
      </c>
      <c r="C35" s="4">
        <v>1978</v>
      </c>
      <c r="D35" s="34">
        <v>138802</v>
      </c>
      <c r="E35" s="144">
        <v>15.1</v>
      </c>
    </row>
    <row r="36" spans="1:5" ht="12.75">
      <c r="A36" s="34">
        <v>3494398</v>
      </c>
      <c r="B36" s="144">
        <v>15.6</v>
      </c>
      <c r="C36" s="4">
        <v>1979</v>
      </c>
      <c r="D36" s="34">
        <v>144452</v>
      </c>
      <c r="E36" s="144">
        <v>15.6</v>
      </c>
    </row>
    <row r="37" spans="1:5" ht="12.75">
      <c r="A37" s="34"/>
      <c r="B37" s="144"/>
      <c r="C37" s="4"/>
      <c r="D37" s="34"/>
      <c r="E37" s="144"/>
    </row>
    <row r="38" spans="1:5" ht="12.75">
      <c r="A38" s="34">
        <v>3612258</v>
      </c>
      <c r="B38" s="144">
        <v>15.9</v>
      </c>
      <c r="C38" s="4">
        <v>1980</v>
      </c>
      <c r="D38" s="34">
        <v>145162</v>
      </c>
      <c r="E38" s="144">
        <v>15.7</v>
      </c>
    </row>
    <row r="39" spans="1:5" ht="12.75">
      <c r="A39" s="34">
        <v>3629238</v>
      </c>
      <c r="B39" s="144">
        <v>15.8</v>
      </c>
      <c r="C39" s="4">
        <v>1981</v>
      </c>
      <c r="D39" s="34">
        <v>140579</v>
      </c>
      <c r="E39" s="144">
        <v>15.2</v>
      </c>
    </row>
    <row r="40" spans="1:5" ht="12.75">
      <c r="A40" s="34">
        <v>3680537</v>
      </c>
      <c r="B40" s="144">
        <v>15.9</v>
      </c>
      <c r="C40" s="4">
        <v>1982</v>
      </c>
      <c r="D40" s="34">
        <v>137950</v>
      </c>
      <c r="E40" s="144">
        <v>15</v>
      </c>
    </row>
    <row r="41" spans="1:5" ht="12.75">
      <c r="A41" s="34">
        <v>3638933</v>
      </c>
      <c r="B41" s="144">
        <v>15.5</v>
      </c>
      <c r="C41" s="4">
        <v>1983</v>
      </c>
      <c r="D41" s="34">
        <v>133026</v>
      </c>
      <c r="E41" s="144">
        <v>14.5</v>
      </c>
    </row>
    <row r="42" spans="1:5" ht="12.75">
      <c r="A42" s="34">
        <v>3669141</v>
      </c>
      <c r="B42" s="144">
        <v>15.5</v>
      </c>
      <c r="C42" s="4">
        <v>1984</v>
      </c>
      <c r="D42" s="34">
        <v>135782</v>
      </c>
      <c r="E42" s="144">
        <v>15</v>
      </c>
    </row>
    <row r="43" spans="1:5" ht="12.75">
      <c r="A43" s="34">
        <v>3760561</v>
      </c>
      <c r="B43" s="144">
        <v>15.8</v>
      </c>
      <c r="C43" s="4">
        <v>1985</v>
      </c>
      <c r="D43" s="34">
        <v>138052</v>
      </c>
      <c r="E43" s="144">
        <v>15.2</v>
      </c>
    </row>
    <row r="44" spans="1:5" ht="12.75">
      <c r="A44" s="34">
        <v>3756547</v>
      </c>
      <c r="B44" s="144">
        <v>15.6</v>
      </c>
      <c r="C44" s="4">
        <v>1986</v>
      </c>
      <c r="D44" s="34">
        <v>137626</v>
      </c>
      <c r="E44" s="144">
        <v>15.1</v>
      </c>
    </row>
    <row r="45" spans="1:5" ht="12.75">
      <c r="A45" s="34">
        <v>3809394</v>
      </c>
      <c r="B45" s="144">
        <v>15.7</v>
      </c>
      <c r="C45" s="4">
        <v>1987</v>
      </c>
      <c r="D45" s="34">
        <v>140466</v>
      </c>
      <c r="E45" s="144">
        <v>15.3</v>
      </c>
    </row>
    <row r="46" spans="1:5" ht="12.75">
      <c r="A46" s="34">
        <v>3909510</v>
      </c>
      <c r="B46" s="144">
        <v>15.9</v>
      </c>
      <c r="C46" s="4">
        <v>1988</v>
      </c>
      <c r="D46" s="34">
        <v>139635</v>
      </c>
      <c r="E46" s="144">
        <v>15.2</v>
      </c>
    </row>
    <row r="47" spans="1:5" ht="12.75">
      <c r="A47" s="60">
        <v>4021000</v>
      </c>
      <c r="B47" s="145">
        <v>16.2</v>
      </c>
      <c r="C47" s="5">
        <v>1989</v>
      </c>
      <c r="D47" s="60">
        <v>148164</v>
      </c>
      <c r="E47" s="145">
        <v>16</v>
      </c>
    </row>
    <row r="48" spans="1:5" ht="12.75">
      <c r="A48" s="3"/>
      <c r="B48" s="7"/>
      <c r="C48" s="2"/>
      <c r="D48" s="3"/>
      <c r="E48" s="7"/>
    </row>
    <row r="49" spans="1:5" ht="14.25" customHeight="1">
      <c r="A49" s="161" t="s">
        <v>144</v>
      </c>
      <c r="B49" s="162"/>
      <c r="C49" s="162"/>
      <c r="D49" s="162"/>
      <c r="E49" s="162"/>
    </row>
    <row r="51" ht="12.75">
      <c r="A51" s="1" t="s">
        <v>134</v>
      </c>
    </row>
  </sheetData>
  <mergeCells count="8">
    <mergeCell ref="A2:E2"/>
    <mergeCell ref="A3:E3"/>
    <mergeCell ref="A4:E4"/>
    <mergeCell ref="A5:E5"/>
    <mergeCell ref="A49:E49"/>
    <mergeCell ref="D7:E7"/>
    <mergeCell ref="A7:B7"/>
    <mergeCell ref="C7:C8"/>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2:K24"/>
  <sheetViews>
    <sheetView workbookViewId="0" topLeftCell="A1">
      <selection activeCell="A2" sqref="A2:K4"/>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1" ht="12.75">
      <c r="A2" s="169" t="s">
        <v>376</v>
      </c>
      <c r="B2" s="169"/>
      <c r="C2" s="169"/>
      <c r="D2" s="169"/>
      <c r="E2" s="169"/>
      <c r="F2" s="169"/>
      <c r="G2" s="169"/>
      <c r="H2" s="169"/>
      <c r="I2" s="169"/>
      <c r="J2" s="169"/>
      <c r="K2" s="169"/>
    </row>
    <row r="3" spans="1:11" ht="12.75">
      <c r="A3" s="169" t="s">
        <v>377</v>
      </c>
      <c r="B3" s="169"/>
      <c r="C3" s="169"/>
      <c r="D3" s="169"/>
      <c r="E3" s="169"/>
      <c r="F3" s="169"/>
      <c r="G3" s="169"/>
      <c r="H3" s="169"/>
      <c r="I3" s="169"/>
      <c r="J3" s="169"/>
      <c r="K3" s="169"/>
    </row>
    <row r="4" spans="1:11" ht="12.75">
      <c r="A4" s="169" t="s">
        <v>166</v>
      </c>
      <c r="B4" s="169"/>
      <c r="C4" s="169"/>
      <c r="D4" s="169"/>
      <c r="E4" s="169"/>
      <c r="F4" s="169"/>
      <c r="G4" s="169"/>
      <c r="H4" s="169"/>
      <c r="I4" s="169"/>
      <c r="J4" s="169"/>
      <c r="K4" s="169"/>
    </row>
    <row r="6" spans="1:11" ht="12.75">
      <c r="A6" s="150" t="s">
        <v>310</v>
      </c>
      <c r="B6" s="156" t="s">
        <v>7</v>
      </c>
      <c r="C6" s="149"/>
      <c r="D6" s="149"/>
      <c r="E6" s="149"/>
      <c r="F6" s="149"/>
      <c r="G6" s="149"/>
      <c r="H6" s="149"/>
      <c r="I6" s="149"/>
      <c r="J6" s="149"/>
      <c r="K6" s="157"/>
    </row>
    <row r="7" spans="1:11" ht="12.75">
      <c r="A7" s="178"/>
      <c r="B7" s="156" t="s">
        <v>8</v>
      </c>
      <c r="C7" s="157"/>
      <c r="D7" s="156" t="s">
        <v>9</v>
      </c>
      <c r="E7" s="157"/>
      <c r="F7" s="156" t="s">
        <v>10</v>
      </c>
      <c r="G7" s="157"/>
      <c r="H7" s="156" t="s">
        <v>11</v>
      </c>
      <c r="I7" s="157"/>
      <c r="J7" s="212" t="s">
        <v>12</v>
      </c>
      <c r="K7" s="213"/>
    </row>
    <row r="8" spans="1:11" ht="12.75">
      <c r="A8" s="174"/>
      <c r="B8" s="24" t="s">
        <v>14</v>
      </c>
      <c r="C8" s="24" t="s">
        <v>322</v>
      </c>
      <c r="D8" s="24" t="s">
        <v>14</v>
      </c>
      <c r="E8" s="24" t="s">
        <v>322</v>
      </c>
      <c r="F8" s="24" t="s">
        <v>14</v>
      </c>
      <c r="G8" s="24" t="s">
        <v>322</v>
      </c>
      <c r="H8" s="24" t="s">
        <v>14</v>
      </c>
      <c r="I8" s="24" t="s">
        <v>322</v>
      </c>
      <c r="J8" s="24" t="s">
        <v>14</v>
      </c>
      <c r="K8" s="42" t="s">
        <v>322</v>
      </c>
    </row>
    <row r="9" spans="1:11" ht="12.75">
      <c r="A9" s="11"/>
      <c r="B9" s="11"/>
      <c r="C9" s="11"/>
      <c r="D9" s="11"/>
      <c r="E9" s="11"/>
      <c r="F9" s="11"/>
      <c r="G9" s="11"/>
      <c r="H9" s="11"/>
      <c r="I9" s="11"/>
      <c r="J9" s="11"/>
      <c r="K9" s="19"/>
    </row>
    <row r="10" spans="1:11" ht="12.75">
      <c r="A10" s="12" t="s">
        <v>24</v>
      </c>
      <c r="B10" s="30">
        <v>729</v>
      </c>
      <c r="C10" s="31">
        <v>286</v>
      </c>
      <c r="D10" s="30">
        <v>190</v>
      </c>
      <c r="E10" s="31">
        <v>204.3</v>
      </c>
      <c r="F10" s="30">
        <v>526</v>
      </c>
      <c r="G10" s="31">
        <v>338.5</v>
      </c>
      <c r="H10" s="30">
        <v>7</v>
      </c>
      <c r="I10" s="31">
        <v>194.4</v>
      </c>
      <c r="J10" s="30">
        <v>6</v>
      </c>
      <c r="K10" s="96">
        <v>206.9</v>
      </c>
    </row>
    <row r="11" spans="1:11" ht="12.75">
      <c r="A11" s="119" t="s">
        <v>260</v>
      </c>
      <c r="B11" s="30">
        <v>981</v>
      </c>
      <c r="C11" s="31">
        <v>262.4</v>
      </c>
      <c r="D11" s="30">
        <v>411</v>
      </c>
      <c r="E11" s="31">
        <v>203.4</v>
      </c>
      <c r="F11" s="30">
        <v>552</v>
      </c>
      <c r="G11" s="31">
        <v>346.5</v>
      </c>
      <c r="H11" s="30">
        <v>15</v>
      </c>
      <c r="I11" s="31">
        <v>144.2</v>
      </c>
      <c r="J11" s="30">
        <v>3</v>
      </c>
      <c r="K11" s="63" t="s">
        <v>177</v>
      </c>
    </row>
    <row r="12" spans="1:11" ht="12.75">
      <c r="A12" s="119" t="s">
        <v>261</v>
      </c>
      <c r="B12" s="30">
        <v>3118</v>
      </c>
      <c r="C12" s="31">
        <v>122.8</v>
      </c>
      <c r="D12" s="30">
        <v>2044</v>
      </c>
      <c r="E12" s="31">
        <v>108.9</v>
      </c>
      <c r="F12" s="30">
        <v>1016</v>
      </c>
      <c r="G12" s="31">
        <v>170.3</v>
      </c>
      <c r="H12" s="30">
        <v>51</v>
      </c>
      <c r="I12" s="31">
        <v>90.9</v>
      </c>
      <c r="J12" s="30">
        <v>7</v>
      </c>
      <c r="K12" s="96">
        <v>80.5</v>
      </c>
    </row>
    <row r="13" spans="1:11" ht="12.75">
      <c r="A13" s="119" t="s">
        <v>379</v>
      </c>
      <c r="B13" s="30">
        <v>4626</v>
      </c>
      <c r="C13" s="31">
        <v>51.1</v>
      </c>
      <c r="D13" s="30">
        <v>2768</v>
      </c>
      <c r="E13" s="31">
        <v>37.5</v>
      </c>
      <c r="F13" s="30">
        <v>1763</v>
      </c>
      <c r="G13" s="31">
        <v>116.6</v>
      </c>
      <c r="H13" s="30">
        <v>78</v>
      </c>
      <c r="I13" s="31">
        <v>54.5</v>
      </c>
      <c r="J13" s="30">
        <v>17</v>
      </c>
      <c r="K13" s="96">
        <v>60.3</v>
      </c>
    </row>
    <row r="14" spans="1:11" ht="12.75">
      <c r="A14" s="119" t="s">
        <v>171</v>
      </c>
      <c r="B14" s="30">
        <v>944</v>
      </c>
      <c r="C14" s="31">
        <v>53.6</v>
      </c>
      <c r="D14" s="30">
        <v>528</v>
      </c>
      <c r="E14" s="31">
        <v>39.3</v>
      </c>
      <c r="F14" s="30">
        <v>390</v>
      </c>
      <c r="G14" s="31">
        <v>102.1</v>
      </c>
      <c r="H14" s="30">
        <v>21</v>
      </c>
      <c r="I14" s="31">
        <v>77.2</v>
      </c>
      <c r="J14" s="30">
        <v>5</v>
      </c>
      <c r="K14" s="63" t="s">
        <v>177</v>
      </c>
    </row>
    <row r="15" spans="1:11" ht="12.75">
      <c r="A15" s="12" t="s">
        <v>27</v>
      </c>
      <c r="B15" s="30">
        <v>353</v>
      </c>
      <c r="C15" s="31">
        <v>80.1</v>
      </c>
      <c r="D15" s="30">
        <v>265</v>
      </c>
      <c r="E15" s="31">
        <v>74.4</v>
      </c>
      <c r="F15" s="30">
        <v>83</v>
      </c>
      <c r="G15" s="31">
        <v>109.8</v>
      </c>
      <c r="H15" s="30">
        <v>2</v>
      </c>
      <c r="I15" s="64" t="s">
        <v>177</v>
      </c>
      <c r="J15" s="30">
        <v>3</v>
      </c>
      <c r="K15" s="63" t="s">
        <v>177</v>
      </c>
    </row>
    <row r="16" spans="1:11" ht="12.75">
      <c r="A16" s="12" t="s">
        <v>28</v>
      </c>
      <c r="B16" s="30">
        <v>572</v>
      </c>
      <c r="C16" s="31">
        <v>147.8</v>
      </c>
      <c r="D16" s="30">
        <v>262</v>
      </c>
      <c r="E16" s="31">
        <v>98.1</v>
      </c>
      <c r="F16" s="30">
        <v>282</v>
      </c>
      <c r="G16" s="31">
        <v>271.9</v>
      </c>
      <c r="H16" s="30">
        <v>3</v>
      </c>
      <c r="I16" s="64" t="s">
        <v>177</v>
      </c>
      <c r="J16" s="30">
        <v>25</v>
      </c>
      <c r="K16" s="96">
        <v>252.5</v>
      </c>
    </row>
    <row r="17" spans="1:11" ht="12.75">
      <c r="A17" s="11"/>
      <c r="B17" s="34"/>
      <c r="C17" s="101"/>
      <c r="D17" s="34"/>
      <c r="E17" s="101"/>
      <c r="F17" s="34"/>
      <c r="G17" s="101"/>
      <c r="H17" s="34"/>
      <c r="I17" s="101"/>
      <c r="J17" s="34"/>
      <c r="K17" s="90"/>
    </row>
    <row r="18" spans="1:11" ht="12.75">
      <c r="A18" s="24" t="s">
        <v>29</v>
      </c>
      <c r="B18" s="32">
        <v>11323</v>
      </c>
      <c r="C18" s="33">
        <v>76.4</v>
      </c>
      <c r="D18" s="32">
        <v>6468</v>
      </c>
      <c r="E18" s="33">
        <v>56.2</v>
      </c>
      <c r="F18" s="32">
        <v>4612</v>
      </c>
      <c r="G18" s="33">
        <v>154.6</v>
      </c>
      <c r="H18" s="32">
        <v>177</v>
      </c>
      <c r="I18" s="33">
        <v>70.1</v>
      </c>
      <c r="J18" s="32">
        <v>66</v>
      </c>
      <c r="K18" s="99">
        <v>107.5</v>
      </c>
    </row>
    <row r="19" spans="1:11" ht="25.5">
      <c r="A19" s="23" t="s">
        <v>264</v>
      </c>
      <c r="B19" s="198">
        <v>10.1</v>
      </c>
      <c r="C19" s="199"/>
      <c r="D19" s="198">
        <v>10.1</v>
      </c>
      <c r="E19" s="199"/>
      <c r="F19" s="198">
        <v>8.7</v>
      </c>
      <c r="G19" s="199"/>
      <c r="H19" s="198">
        <v>10</v>
      </c>
      <c r="I19" s="199"/>
      <c r="J19" s="198">
        <v>9.6</v>
      </c>
      <c r="K19" s="199"/>
    </row>
    <row r="20" spans="1:11" ht="25.5">
      <c r="A20" s="23" t="s">
        <v>314</v>
      </c>
      <c r="B20" s="195">
        <v>10.1</v>
      </c>
      <c r="C20" s="193"/>
      <c r="D20" s="195">
        <v>10.1</v>
      </c>
      <c r="E20" s="193"/>
      <c r="F20" s="195">
        <v>9.6</v>
      </c>
      <c r="G20" s="193"/>
      <c r="H20" s="195">
        <v>10.2</v>
      </c>
      <c r="I20" s="193"/>
      <c r="J20" s="197">
        <v>10</v>
      </c>
      <c r="K20" s="193"/>
    </row>
    <row r="22" ht="12.75">
      <c r="A22" s="9" t="s">
        <v>378</v>
      </c>
    </row>
    <row r="23" ht="12.75">
      <c r="A23" s="9"/>
    </row>
    <row r="24" ht="12.75">
      <c r="A24" s="1" t="s">
        <v>134</v>
      </c>
    </row>
  </sheetData>
  <mergeCells count="20">
    <mergeCell ref="F20:G20"/>
    <mergeCell ref="B7:C7"/>
    <mergeCell ref="B6:K6"/>
    <mergeCell ref="A6:A8"/>
    <mergeCell ref="J19:K19"/>
    <mergeCell ref="D19:E19"/>
    <mergeCell ref="J7:K7"/>
    <mergeCell ref="H7:I7"/>
    <mergeCell ref="F7:G7"/>
    <mergeCell ref="D7:E7"/>
    <mergeCell ref="A3:K3"/>
    <mergeCell ref="A2:K2"/>
    <mergeCell ref="D20:E20"/>
    <mergeCell ref="B19:C19"/>
    <mergeCell ref="B20:C20"/>
    <mergeCell ref="A4:K4"/>
    <mergeCell ref="J20:K20"/>
    <mergeCell ref="H19:I19"/>
    <mergeCell ref="H20:I20"/>
    <mergeCell ref="F19:G19"/>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2:K24"/>
  <sheetViews>
    <sheetView workbookViewId="0" topLeftCell="A1">
      <selection activeCell="A1" sqref="A1"/>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1" ht="12.75">
      <c r="A2" s="169" t="s">
        <v>380</v>
      </c>
      <c r="B2" s="169"/>
      <c r="C2" s="169"/>
      <c r="D2" s="169"/>
      <c r="E2" s="169"/>
      <c r="F2" s="169"/>
      <c r="G2" s="169"/>
      <c r="H2" s="169"/>
      <c r="I2" s="169"/>
      <c r="J2" s="169"/>
      <c r="K2" s="169"/>
    </row>
    <row r="3" spans="1:11" ht="12.75">
      <c r="A3" s="169" t="s">
        <v>381</v>
      </c>
      <c r="B3" s="169"/>
      <c r="C3" s="169"/>
      <c r="D3" s="169"/>
      <c r="E3" s="169"/>
      <c r="F3" s="169"/>
      <c r="G3" s="169"/>
      <c r="H3" s="169"/>
      <c r="I3" s="169"/>
      <c r="J3" s="169"/>
      <c r="K3" s="169"/>
    </row>
    <row r="4" spans="1:11" ht="12.75">
      <c r="A4" s="169" t="s">
        <v>166</v>
      </c>
      <c r="B4" s="169"/>
      <c r="C4" s="169"/>
      <c r="D4" s="169"/>
      <c r="E4" s="169"/>
      <c r="F4" s="169"/>
      <c r="G4" s="169"/>
      <c r="H4" s="169"/>
      <c r="I4" s="169"/>
      <c r="J4" s="169"/>
      <c r="K4" s="169"/>
    </row>
    <row r="6" spans="1:11" ht="12.75">
      <c r="A6" s="150" t="s">
        <v>310</v>
      </c>
      <c r="B6" s="156" t="s">
        <v>168</v>
      </c>
      <c r="C6" s="149"/>
      <c r="D6" s="149"/>
      <c r="E6" s="149"/>
      <c r="F6" s="149"/>
      <c r="G6" s="149"/>
      <c r="H6" s="149"/>
      <c r="I6" s="149"/>
      <c r="J6" s="149"/>
      <c r="K6" s="157"/>
    </row>
    <row r="7" spans="1:11" ht="12.75">
      <c r="A7" s="178"/>
      <c r="B7" s="156" t="s">
        <v>8</v>
      </c>
      <c r="C7" s="157"/>
      <c r="D7" s="156" t="s">
        <v>9</v>
      </c>
      <c r="E7" s="157"/>
      <c r="F7" s="156" t="s">
        <v>10</v>
      </c>
      <c r="G7" s="157"/>
      <c r="H7" s="156" t="s">
        <v>11</v>
      </c>
      <c r="I7" s="157"/>
      <c r="J7" s="212" t="s">
        <v>12</v>
      </c>
      <c r="K7" s="213"/>
    </row>
    <row r="8" spans="1:11" ht="12.75">
      <c r="A8" s="174"/>
      <c r="B8" s="24" t="s">
        <v>14</v>
      </c>
      <c r="C8" s="24" t="s">
        <v>322</v>
      </c>
      <c r="D8" s="24" t="s">
        <v>14</v>
      </c>
      <c r="E8" s="24" t="s">
        <v>322</v>
      </c>
      <c r="F8" s="24" t="s">
        <v>14</v>
      </c>
      <c r="G8" s="24" t="s">
        <v>322</v>
      </c>
      <c r="H8" s="24" t="s">
        <v>14</v>
      </c>
      <c r="I8" s="24" t="s">
        <v>322</v>
      </c>
      <c r="J8" s="24" t="s">
        <v>14</v>
      </c>
      <c r="K8" s="42" t="s">
        <v>322</v>
      </c>
    </row>
    <row r="9" spans="1:11" ht="12.75">
      <c r="A9" s="11"/>
      <c r="B9" s="11"/>
      <c r="C9" s="11"/>
      <c r="D9" s="11"/>
      <c r="E9" s="11"/>
      <c r="F9" s="11"/>
      <c r="G9" s="11"/>
      <c r="H9" s="11"/>
      <c r="I9" s="11"/>
      <c r="J9" s="11"/>
      <c r="K9" s="19"/>
    </row>
    <row r="10" spans="1:11" ht="12.75">
      <c r="A10" s="12" t="s">
        <v>24</v>
      </c>
      <c r="B10" s="30">
        <v>729</v>
      </c>
      <c r="C10" s="31">
        <v>286</v>
      </c>
      <c r="D10" s="30">
        <v>188</v>
      </c>
      <c r="E10" s="31">
        <v>205.7</v>
      </c>
      <c r="F10" s="30">
        <v>526</v>
      </c>
      <c r="G10" s="31">
        <v>335.2</v>
      </c>
      <c r="H10" s="30">
        <v>9</v>
      </c>
      <c r="I10" s="31">
        <v>225</v>
      </c>
      <c r="J10" s="30">
        <v>6</v>
      </c>
      <c r="K10" s="96">
        <v>230.8</v>
      </c>
    </row>
    <row r="11" spans="1:11" ht="12.75">
      <c r="A11" s="119" t="s">
        <v>260</v>
      </c>
      <c r="B11" s="30">
        <v>981</v>
      </c>
      <c r="C11" s="31">
        <v>262.4</v>
      </c>
      <c r="D11" s="30">
        <v>405</v>
      </c>
      <c r="E11" s="31">
        <v>203.5</v>
      </c>
      <c r="F11" s="30">
        <v>556</v>
      </c>
      <c r="G11" s="31">
        <v>344.5</v>
      </c>
      <c r="H11" s="30">
        <v>17</v>
      </c>
      <c r="I11" s="31">
        <v>147.8</v>
      </c>
      <c r="J11" s="30">
        <v>3</v>
      </c>
      <c r="K11" s="63" t="s">
        <v>177</v>
      </c>
    </row>
    <row r="12" spans="1:11" ht="12.75">
      <c r="A12" s="119" t="s">
        <v>261</v>
      </c>
      <c r="B12" s="30">
        <v>3118</v>
      </c>
      <c r="C12" s="31">
        <v>122.8</v>
      </c>
      <c r="D12" s="30">
        <v>2020</v>
      </c>
      <c r="E12" s="31">
        <v>109.4</v>
      </c>
      <c r="F12" s="30">
        <v>1034</v>
      </c>
      <c r="G12" s="31">
        <v>167.9</v>
      </c>
      <c r="H12" s="30">
        <v>56</v>
      </c>
      <c r="I12" s="31">
        <v>81.4</v>
      </c>
      <c r="J12" s="30">
        <v>7</v>
      </c>
      <c r="K12" s="96">
        <v>90.9</v>
      </c>
    </row>
    <row r="13" spans="1:11" ht="12.75">
      <c r="A13" s="119" t="s">
        <v>379</v>
      </c>
      <c r="B13" s="30">
        <v>4626</v>
      </c>
      <c r="C13" s="31">
        <v>51.1</v>
      </c>
      <c r="D13" s="30">
        <v>2733</v>
      </c>
      <c r="E13" s="31">
        <v>37.5</v>
      </c>
      <c r="F13" s="30">
        <v>1785</v>
      </c>
      <c r="G13" s="31">
        <v>114.3</v>
      </c>
      <c r="H13" s="30">
        <v>92</v>
      </c>
      <c r="I13" s="31">
        <v>51</v>
      </c>
      <c r="J13" s="30">
        <v>16</v>
      </c>
      <c r="K13" s="96">
        <v>64.3</v>
      </c>
    </row>
    <row r="14" spans="1:11" ht="12.75">
      <c r="A14" s="119" t="s">
        <v>171</v>
      </c>
      <c r="B14" s="30">
        <v>944</v>
      </c>
      <c r="C14" s="31">
        <v>53.6</v>
      </c>
      <c r="D14" s="30">
        <v>520</v>
      </c>
      <c r="E14" s="31">
        <v>39.2</v>
      </c>
      <c r="F14" s="30">
        <v>391</v>
      </c>
      <c r="G14" s="31">
        <v>99.5</v>
      </c>
      <c r="H14" s="30">
        <v>28</v>
      </c>
      <c r="I14" s="31">
        <v>81.4</v>
      </c>
      <c r="J14" s="30">
        <v>5</v>
      </c>
      <c r="K14" s="63" t="s">
        <v>177</v>
      </c>
    </row>
    <row r="15" spans="1:11" ht="12.75">
      <c r="A15" s="12" t="s">
        <v>27</v>
      </c>
      <c r="B15" s="30">
        <v>353</v>
      </c>
      <c r="C15" s="31">
        <v>80.1</v>
      </c>
      <c r="D15" s="30">
        <v>259</v>
      </c>
      <c r="E15" s="31">
        <v>73.8</v>
      </c>
      <c r="F15" s="30">
        <v>88</v>
      </c>
      <c r="G15" s="31">
        <v>111.8</v>
      </c>
      <c r="H15" s="30">
        <v>3</v>
      </c>
      <c r="I15" s="64" t="s">
        <v>177</v>
      </c>
      <c r="J15" s="30">
        <v>3</v>
      </c>
      <c r="K15" s="63" t="s">
        <v>177</v>
      </c>
    </row>
    <row r="16" spans="1:11" ht="12.75">
      <c r="A16" s="12" t="s">
        <v>28</v>
      </c>
      <c r="B16" s="30">
        <v>572</v>
      </c>
      <c r="C16" s="31">
        <v>147.8</v>
      </c>
      <c r="D16" s="30">
        <v>258</v>
      </c>
      <c r="E16" s="31">
        <v>97.6</v>
      </c>
      <c r="F16" s="30">
        <v>286</v>
      </c>
      <c r="G16" s="31">
        <v>271.6</v>
      </c>
      <c r="H16" s="30">
        <v>4</v>
      </c>
      <c r="I16" s="64" t="s">
        <v>177</v>
      </c>
      <c r="J16" s="30">
        <v>25</v>
      </c>
      <c r="K16" s="96">
        <v>255.1</v>
      </c>
    </row>
    <row r="17" spans="1:11" ht="12.75">
      <c r="A17" s="11"/>
      <c r="B17" s="34"/>
      <c r="C17" s="101"/>
      <c r="D17" s="34"/>
      <c r="E17" s="101"/>
      <c r="F17" s="34"/>
      <c r="G17" s="101"/>
      <c r="H17" s="34"/>
      <c r="I17" s="101"/>
      <c r="J17" s="34"/>
      <c r="K17" s="90"/>
    </row>
    <row r="18" spans="1:11" ht="12.75">
      <c r="A18" s="24" t="s">
        <v>29</v>
      </c>
      <c r="B18" s="32">
        <v>11323</v>
      </c>
      <c r="C18" s="33">
        <v>76.4</v>
      </c>
      <c r="D18" s="32">
        <v>6468</v>
      </c>
      <c r="E18" s="33">
        <v>56.1</v>
      </c>
      <c r="F18" s="32">
        <v>4666</v>
      </c>
      <c r="G18" s="33">
        <v>151.8</v>
      </c>
      <c r="H18" s="32">
        <v>209</v>
      </c>
      <c r="I18" s="33">
        <v>66.3</v>
      </c>
      <c r="J18" s="32">
        <v>65</v>
      </c>
      <c r="K18" s="99">
        <v>116.5</v>
      </c>
    </row>
    <row r="19" spans="1:11" ht="25.5">
      <c r="A19" s="23" t="s">
        <v>264</v>
      </c>
      <c r="B19" s="198">
        <v>10.1</v>
      </c>
      <c r="C19" s="199"/>
      <c r="D19" s="198">
        <v>10.1</v>
      </c>
      <c r="E19" s="199"/>
      <c r="F19" s="198">
        <v>10</v>
      </c>
      <c r="G19" s="199"/>
      <c r="H19" s="198">
        <v>10</v>
      </c>
      <c r="I19" s="199"/>
      <c r="J19" s="198">
        <v>9.6</v>
      </c>
      <c r="K19" s="199"/>
    </row>
    <row r="20" spans="1:11" ht="25.5">
      <c r="A20" s="23" t="s">
        <v>314</v>
      </c>
      <c r="B20" s="195">
        <v>9.9</v>
      </c>
      <c r="C20" s="193"/>
      <c r="D20" s="195">
        <v>10.1</v>
      </c>
      <c r="E20" s="193"/>
      <c r="F20" s="195">
        <v>9.6</v>
      </c>
      <c r="G20" s="193"/>
      <c r="H20" s="195">
        <v>10.4</v>
      </c>
      <c r="I20" s="193"/>
      <c r="J20" s="197">
        <v>10</v>
      </c>
      <c r="K20" s="193"/>
    </row>
    <row r="22" ht="12.75">
      <c r="A22" s="9" t="s">
        <v>382</v>
      </c>
    </row>
    <row r="23" ht="12.75">
      <c r="A23" s="9"/>
    </row>
    <row r="24" ht="12.75">
      <c r="A24" s="1" t="s">
        <v>134</v>
      </c>
    </row>
  </sheetData>
  <mergeCells count="20">
    <mergeCell ref="A3:K3"/>
    <mergeCell ref="A2:K2"/>
    <mergeCell ref="D20:E20"/>
    <mergeCell ref="B19:C19"/>
    <mergeCell ref="B20:C20"/>
    <mergeCell ref="A4:K4"/>
    <mergeCell ref="J20:K20"/>
    <mergeCell ref="H19:I19"/>
    <mergeCell ref="H20:I20"/>
    <mergeCell ref="F19:G19"/>
    <mergeCell ref="F20:G20"/>
    <mergeCell ref="B7:C7"/>
    <mergeCell ref="B6:K6"/>
    <mergeCell ref="A6:A8"/>
    <mergeCell ref="J19:K19"/>
    <mergeCell ref="D19:E19"/>
    <mergeCell ref="J7:K7"/>
    <mergeCell ref="H7:I7"/>
    <mergeCell ref="F7:G7"/>
    <mergeCell ref="D7:E7"/>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2:K20"/>
  <sheetViews>
    <sheetView workbookViewId="0" topLeftCell="A1">
      <selection activeCell="A2" sqref="A2:K5"/>
    </sheetView>
  </sheetViews>
  <sheetFormatPr defaultColWidth="8.796875" defaultRowHeight="19.5"/>
  <cols>
    <col min="1" max="1" width="8.796875" style="1" customWidth="1"/>
    <col min="2" max="11" width="6.69921875" style="1" customWidth="1"/>
    <col min="12" max="16384" width="8.796875" style="1" customWidth="1"/>
  </cols>
  <sheetData>
    <row r="2" spans="1:11" ht="12.75">
      <c r="A2" s="159" t="s">
        <v>383</v>
      </c>
      <c r="B2" s="159"/>
      <c r="C2" s="159"/>
      <c r="D2" s="159"/>
      <c r="E2" s="159"/>
      <c r="F2" s="159"/>
      <c r="G2" s="159"/>
      <c r="H2" s="159"/>
      <c r="I2" s="159"/>
      <c r="J2" s="159"/>
      <c r="K2" s="159"/>
    </row>
    <row r="3" spans="1:11" ht="12.75">
      <c r="A3" s="159" t="s">
        <v>370</v>
      </c>
      <c r="B3" s="159"/>
      <c r="C3" s="159"/>
      <c r="D3" s="159"/>
      <c r="E3" s="159"/>
      <c r="F3" s="159"/>
      <c r="G3" s="159"/>
      <c r="H3" s="159"/>
      <c r="I3" s="159"/>
      <c r="J3" s="159"/>
      <c r="K3" s="159"/>
    </row>
    <row r="4" spans="1:11" ht="12.75">
      <c r="A4" s="159" t="s">
        <v>384</v>
      </c>
      <c r="B4" s="159"/>
      <c r="C4" s="159"/>
      <c r="D4" s="159"/>
      <c r="E4" s="159"/>
      <c r="F4" s="159"/>
      <c r="G4" s="159"/>
      <c r="H4" s="159"/>
      <c r="I4" s="159"/>
      <c r="J4" s="159"/>
      <c r="K4" s="159"/>
    </row>
    <row r="5" spans="1:11" ht="12.75">
      <c r="A5" s="159" t="s">
        <v>166</v>
      </c>
      <c r="B5" s="159"/>
      <c r="C5" s="159"/>
      <c r="D5" s="159"/>
      <c r="E5" s="159"/>
      <c r="F5" s="159"/>
      <c r="G5" s="159"/>
      <c r="H5" s="159"/>
      <c r="I5" s="159"/>
      <c r="J5" s="159"/>
      <c r="K5" s="159"/>
    </row>
    <row r="7" spans="1:11" ht="12.75">
      <c r="A7" s="150" t="s">
        <v>385</v>
      </c>
      <c r="B7" s="163" t="s">
        <v>7</v>
      </c>
      <c r="C7" s="163"/>
      <c r="D7" s="163"/>
      <c r="E7" s="163"/>
      <c r="F7" s="163"/>
      <c r="G7" s="163"/>
      <c r="H7" s="163"/>
      <c r="I7" s="163"/>
      <c r="J7" s="163"/>
      <c r="K7" s="163"/>
    </row>
    <row r="8" spans="1:11" ht="12.75">
      <c r="A8" s="200"/>
      <c r="B8" s="163" t="s">
        <v>29</v>
      </c>
      <c r="C8" s="163"/>
      <c r="D8" s="163" t="s">
        <v>32</v>
      </c>
      <c r="E8" s="163"/>
      <c r="F8" s="163" t="s">
        <v>33</v>
      </c>
      <c r="G8" s="163"/>
      <c r="H8" s="163" t="s">
        <v>40</v>
      </c>
      <c r="I8" s="163"/>
      <c r="J8" s="163" t="s">
        <v>41</v>
      </c>
      <c r="K8" s="163"/>
    </row>
    <row r="9" spans="1:11" ht="12.75">
      <c r="A9" s="191"/>
      <c r="B9" s="5" t="s">
        <v>14</v>
      </c>
      <c r="C9" s="5" t="s">
        <v>322</v>
      </c>
      <c r="D9" s="5" t="s">
        <v>14</v>
      </c>
      <c r="E9" s="5" t="s">
        <v>322</v>
      </c>
      <c r="F9" s="5" t="s">
        <v>14</v>
      </c>
      <c r="G9" s="5" t="s">
        <v>322</v>
      </c>
      <c r="H9" s="5" t="s">
        <v>14</v>
      </c>
      <c r="I9" s="5" t="s">
        <v>322</v>
      </c>
      <c r="J9" s="5" t="s">
        <v>14</v>
      </c>
      <c r="K9" s="5" t="s">
        <v>322</v>
      </c>
    </row>
    <row r="10" spans="1:11" ht="12.75">
      <c r="A10" s="20"/>
      <c r="B10" s="20"/>
      <c r="C10" s="20"/>
      <c r="D10" s="20"/>
      <c r="E10" s="20"/>
      <c r="F10" s="20"/>
      <c r="G10" s="20"/>
      <c r="H10" s="20"/>
      <c r="I10" s="20"/>
      <c r="J10" s="20"/>
      <c r="K10" s="20"/>
    </row>
    <row r="11" spans="1:11" ht="12.75">
      <c r="A11" s="11" t="s">
        <v>43</v>
      </c>
      <c r="B11" s="34">
        <v>6503</v>
      </c>
      <c r="C11" s="101">
        <v>61.9</v>
      </c>
      <c r="D11" s="34">
        <v>4199</v>
      </c>
      <c r="E11" s="101">
        <v>48.6</v>
      </c>
      <c r="F11" s="34">
        <v>2171</v>
      </c>
      <c r="G11" s="101">
        <v>130.1</v>
      </c>
      <c r="H11" s="34">
        <v>109</v>
      </c>
      <c r="I11" s="101">
        <v>67.1</v>
      </c>
      <c r="J11" s="34">
        <v>24</v>
      </c>
      <c r="K11" s="101">
        <v>68</v>
      </c>
    </row>
    <row r="12" spans="1:11" ht="12.75">
      <c r="A12" s="11" t="s">
        <v>44</v>
      </c>
      <c r="B12" s="34">
        <v>2560</v>
      </c>
      <c r="C12" s="101">
        <v>90.4</v>
      </c>
      <c r="D12" s="34">
        <v>1385</v>
      </c>
      <c r="E12" s="101">
        <v>70.6</v>
      </c>
      <c r="F12" s="34">
        <v>1121</v>
      </c>
      <c r="G12" s="101">
        <v>139.4</v>
      </c>
      <c r="H12" s="34">
        <v>45</v>
      </c>
      <c r="I12" s="101">
        <v>76.5</v>
      </c>
      <c r="J12" s="34">
        <v>9</v>
      </c>
      <c r="K12" s="101">
        <v>101.1</v>
      </c>
    </row>
    <row r="13" spans="1:11" ht="12.75">
      <c r="A13" s="11" t="s">
        <v>45</v>
      </c>
      <c r="B13" s="34">
        <v>1770</v>
      </c>
      <c r="C13" s="101">
        <v>164.3</v>
      </c>
      <c r="D13" s="34">
        <v>611</v>
      </c>
      <c r="E13" s="101">
        <v>99.5</v>
      </c>
      <c r="F13" s="34">
        <v>1125</v>
      </c>
      <c r="G13" s="101">
        <v>261.9</v>
      </c>
      <c r="H13" s="34">
        <v>16</v>
      </c>
      <c r="I13" s="101">
        <v>69.9</v>
      </c>
      <c r="J13" s="34">
        <v>18</v>
      </c>
      <c r="K13" s="101">
        <v>171.4</v>
      </c>
    </row>
    <row r="14" spans="1:11" ht="12.75">
      <c r="A14" s="11" t="s">
        <v>35</v>
      </c>
      <c r="B14" s="34">
        <v>490</v>
      </c>
      <c r="C14" s="101">
        <v>120</v>
      </c>
      <c r="D14" s="34">
        <v>273</v>
      </c>
      <c r="E14" s="101">
        <v>87.5</v>
      </c>
      <c r="F14" s="34">
        <v>195</v>
      </c>
      <c r="G14" s="101">
        <v>240.4</v>
      </c>
      <c r="H14" s="34">
        <v>7</v>
      </c>
      <c r="I14" s="101">
        <v>84.3</v>
      </c>
      <c r="J14" s="34">
        <v>15</v>
      </c>
      <c r="K14" s="101">
        <v>223.9</v>
      </c>
    </row>
    <row r="15" spans="1:11" ht="12.75">
      <c r="A15" s="11"/>
      <c r="B15" s="34"/>
      <c r="C15" s="101"/>
      <c r="D15" s="34"/>
      <c r="E15" s="101"/>
      <c r="F15" s="34"/>
      <c r="G15" s="101"/>
      <c r="H15" s="34"/>
      <c r="I15" s="101"/>
      <c r="J15" s="34"/>
      <c r="K15" s="101"/>
    </row>
    <row r="16" spans="1:11" ht="12.75">
      <c r="A16" s="48" t="s">
        <v>29</v>
      </c>
      <c r="B16" s="52">
        <v>11323</v>
      </c>
      <c r="C16" s="105">
        <v>76.4</v>
      </c>
      <c r="D16" s="52">
        <v>6468</v>
      </c>
      <c r="E16" s="105">
        <v>56.2</v>
      </c>
      <c r="F16" s="52">
        <v>4612</v>
      </c>
      <c r="G16" s="105">
        <v>154.6</v>
      </c>
      <c r="H16" s="52">
        <v>177</v>
      </c>
      <c r="I16" s="105">
        <v>70.1</v>
      </c>
      <c r="J16" s="52">
        <v>66</v>
      </c>
      <c r="K16" s="105">
        <v>107.5</v>
      </c>
    </row>
    <row r="18" spans="1:11" ht="38.25" customHeight="1">
      <c r="A18" s="166" t="s">
        <v>387</v>
      </c>
      <c r="B18" s="166"/>
      <c r="C18" s="166"/>
      <c r="D18" s="166"/>
      <c r="E18" s="166"/>
      <c r="F18" s="166"/>
      <c r="G18" s="166"/>
      <c r="H18" s="166"/>
      <c r="I18" s="166"/>
      <c r="J18" s="166"/>
      <c r="K18" s="166"/>
    </row>
    <row r="20" spans="1:11" ht="12.75">
      <c r="A20" s="185" t="s">
        <v>134</v>
      </c>
      <c r="B20" s="185"/>
      <c r="C20" s="185"/>
      <c r="D20" s="185"/>
      <c r="E20" s="185"/>
      <c r="F20" s="185"/>
      <c r="G20" s="185"/>
      <c r="H20" s="185"/>
      <c r="I20" s="185"/>
      <c r="J20" s="185"/>
      <c r="K20" s="185"/>
    </row>
  </sheetData>
  <mergeCells count="13">
    <mergeCell ref="A2:K2"/>
    <mergeCell ref="A3:K3"/>
    <mergeCell ref="A4:K4"/>
    <mergeCell ref="A5:K5"/>
    <mergeCell ref="A18:K18"/>
    <mergeCell ref="A20:K20"/>
    <mergeCell ref="B8:C8"/>
    <mergeCell ref="B7:K7"/>
    <mergeCell ref="A7:A9"/>
    <mergeCell ref="J8:K8"/>
    <mergeCell ref="H8:I8"/>
    <mergeCell ref="F8:G8"/>
    <mergeCell ref="D8:E8"/>
  </mergeCells>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8.796875" defaultRowHeight="19.5"/>
  <cols>
    <col min="1" max="1" width="8.796875" style="1" customWidth="1"/>
    <col min="2" max="11" width="6.69921875" style="1" customWidth="1"/>
    <col min="12" max="16384" width="8.796875" style="1" customWidth="1"/>
  </cols>
  <sheetData>
    <row r="2" spans="1:11" ht="12.75">
      <c r="A2" s="159" t="s">
        <v>388</v>
      </c>
      <c r="B2" s="159"/>
      <c r="C2" s="159"/>
      <c r="D2" s="159"/>
      <c r="E2" s="159"/>
      <c r="F2" s="159"/>
      <c r="G2" s="159"/>
      <c r="H2" s="159"/>
      <c r="I2" s="159"/>
      <c r="J2" s="159"/>
      <c r="K2" s="159"/>
    </row>
    <row r="3" spans="1:11" ht="12.75">
      <c r="A3" s="159" t="s">
        <v>370</v>
      </c>
      <c r="B3" s="159"/>
      <c r="C3" s="159"/>
      <c r="D3" s="159"/>
      <c r="E3" s="159"/>
      <c r="F3" s="159"/>
      <c r="G3" s="159"/>
      <c r="H3" s="159"/>
      <c r="I3" s="159"/>
      <c r="J3" s="159"/>
      <c r="K3" s="159"/>
    </row>
    <row r="4" spans="1:11" ht="12.75">
      <c r="A4" s="159" t="s">
        <v>389</v>
      </c>
      <c r="B4" s="159"/>
      <c r="C4" s="159"/>
      <c r="D4" s="159"/>
      <c r="E4" s="159"/>
      <c r="F4" s="159"/>
      <c r="G4" s="159"/>
      <c r="H4" s="159"/>
      <c r="I4" s="159"/>
      <c r="J4" s="159"/>
      <c r="K4" s="159"/>
    </row>
    <row r="5" spans="1:11" ht="12.75">
      <c r="A5" s="159" t="s">
        <v>166</v>
      </c>
      <c r="B5" s="159"/>
      <c r="C5" s="159"/>
      <c r="D5" s="159"/>
      <c r="E5" s="159"/>
      <c r="F5" s="159"/>
      <c r="G5" s="159"/>
      <c r="H5" s="159"/>
      <c r="I5" s="159"/>
      <c r="J5" s="159"/>
      <c r="K5" s="159"/>
    </row>
    <row r="7" spans="1:11" ht="12.75">
      <c r="A7" s="150" t="s">
        <v>385</v>
      </c>
      <c r="B7" s="163" t="s">
        <v>168</v>
      </c>
      <c r="C7" s="163"/>
      <c r="D7" s="163"/>
      <c r="E7" s="163"/>
      <c r="F7" s="163"/>
      <c r="G7" s="163"/>
      <c r="H7" s="163"/>
      <c r="I7" s="163"/>
      <c r="J7" s="163"/>
      <c r="K7" s="163"/>
    </row>
    <row r="8" spans="1:11" ht="12.75">
      <c r="A8" s="200"/>
      <c r="B8" s="163" t="s">
        <v>29</v>
      </c>
      <c r="C8" s="163"/>
      <c r="D8" s="163" t="s">
        <v>32</v>
      </c>
      <c r="E8" s="163"/>
      <c r="F8" s="163" t="s">
        <v>33</v>
      </c>
      <c r="G8" s="163"/>
      <c r="H8" s="163" t="s">
        <v>40</v>
      </c>
      <c r="I8" s="163"/>
      <c r="J8" s="163" t="s">
        <v>41</v>
      </c>
      <c r="K8" s="163"/>
    </row>
    <row r="9" spans="1:11" ht="12.75">
      <c r="A9" s="191"/>
      <c r="B9" s="5" t="s">
        <v>14</v>
      </c>
      <c r="C9" s="5" t="s">
        <v>322</v>
      </c>
      <c r="D9" s="5" t="s">
        <v>14</v>
      </c>
      <c r="E9" s="5" t="s">
        <v>322</v>
      </c>
      <c r="F9" s="5" t="s">
        <v>14</v>
      </c>
      <c r="G9" s="5" t="s">
        <v>322</v>
      </c>
      <c r="H9" s="5" t="s">
        <v>14</v>
      </c>
      <c r="I9" s="5" t="s">
        <v>322</v>
      </c>
      <c r="J9" s="5" t="s">
        <v>14</v>
      </c>
      <c r="K9" s="5" t="s">
        <v>322</v>
      </c>
    </row>
    <row r="10" spans="1:11" ht="12.75">
      <c r="A10" s="20"/>
      <c r="B10" s="20"/>
      <c r="C10" s="20"/>
      <c r="D10" s="20"/>
      <c r="E10" s="20"/>
      <c r="F10" s="20"/>
      <c r="G10" s="20"/>
      <c r="H10" s="20"/>
      <c r="I10" s="20"/>
      <c r="J10" s="20"/>
      <c r="K10" s="20"/>
    </row>
    <row r="11" spans="1:11" ht="12.75">
      <c r="A11" s="11" t="s">
        <v>43</v>
      </c>
      <c r="B11" s="34">
        <v>6503</v>
      </c>
      <c r="C11" s="101">
        <v>61.9</v>
      </c>
      <c r="D11" s="34">
        <v>4148</v>
      </c>
      <c r="E11" s="101">
        <v>48.6</v>
      </c>
      <c r="F11" s="34">
        <v>2203</v>
      </c>
      <c r="G11" s="101">
        <v>127.4</v>
      </c>
      <c r="H11" s="34">
        <v>129</v>
      </c>
      <c r="I11" s="101">
        <v>62.6</v>
      </c>
      <c r="J11" s="34">
        <v>23</v>
      </c>
      <c r="K11" s="101">
        <v>73.7</v>
      </c>
    </row>
    <row r="12" spans="1:11" ht="12.75">
      <c r="A12" s="11" t="s">
        <v>44</v>
      </c>
      <c r="B12" s="34">
        <v>2560</v>
      </c>
      <c r="C12" s="101">
        <v>90.4</v>
      </c>
      <c r="D12" s="34">
        <v>1366</v>
      </c>
      <c r="E12" s="101">
        <v>70.9</v>
      </c>
      <c r="F12" s="34">
        <v>1137</v>
      </c>
      <c r="G12" s="101">
        <v>137.7</v>
      </c>
      <c r="H12" s="34">
        <v>48</v>
      </c>
      <c r="I12" s="101">
        <v>66</v>
      </c>
      <c r="J12" s="34">
        <v>9</v>
      </c>
      <c r="K12" s="101">
        <v>108.4</v>
      </c>
    </row>
    <row r="13" spans="1:11" ht="12.75">
      <c r="A13" s="11" t="s">
        <v>45</v>
      </c>
      <c r="B13" s="34">
        <v>1770</v>
      </c>
      <c r="C13" s="101">
        <v>164.3</v>
      </c>
      <c r="D13" s="34">
        <v>602</v>
      </c>
      <c r="E13" s="101">
        <v>99.5</v>
      </c>
      <c r="F13" s="34">
        <v>1130</v>
      </c>
      <c r="G13" s="101">
        <v>259.6</v>
      </c>
      <c r="H13" s="34">
        <v>20</v>
      </c>
      <c r="I13" s="101">
        <v>75.5</v>
      </c>
      <c r="J13" s="34">
        <v>18</v>
      </c>
      <c r="K13" s="101">
        <v>181.8</v>
      </c>
    </row>
    <row r="14" spans="1:11" ht="12.75">
      <c r="A14" s="11" t="s">
        <v>35</v>
      </c>
      <c r="B14" s="34">
        <v>490</v>
      </c>
      <c r="C14" s="101">
        <v>120</v>
      </c>
      <c r="D14" s="34">
        <v>267</v>
      </c>
      <c r="E14" s="101">
        <v>86.5</v>
      </c>
      <c r="F14" s="34">
        <v>196</v>
      </c>
      <c r="G14" s="101">
        <v>235.6</v>
      </c>
      <c r="H14" s="34">
        <v>12</v>
      </c>
      <c r="I14" s="101">
        <v>120.2</v>
      </c>
      <c r="J14" s="34">
        <v>15</v>
      </c>
      <c r="K14" s="101">
        <v>234.4</v>
      </c>
    </row>
    <row r="15" spans="1:11" ht="12.75">
      <c r="A15" s="11"/>
      <c r="B15" s="34"/>
      <c r="C15" s="101"/>
      <c r="D15" s="34"/>
      <c r="E15" s="101"/>
      <c r="F15" s="34"/>
      <c r="G15" s="101"/>
      <c r="H15" s="34"/>
      <c r="I15" s="101"/>
      <c r="J15" s="34"/>
      <c r="K15" s="101"/>
    </row>
    <row r="16" spans="1:11" ht="12.75">
      <c r="A16" s="48" t="s">
        <v>29</v>
      </c>
      <c r="B16" s="52">
        <v>11323</v>
      </c>
      <c r="C16" s="105">
        <v>76.4</v>
      </c>
      <c r="D16" s="52">
        <v>6383</v>
      </c>
      <c r="E16" s="105">
        <v>56.1</v>
      </c>
      <c r="F16" s="52">
        <v>4666</v>
      </c>
      <c r="G16" s="105">
        <v>151.8</v>
      </c>
      <c r="H16" s="52">
        <v>209</v>
      </c>
      <c r="I16" s="105">
        <v>66.3</v>
      </c>
      <c r="J16" s="52">
        <v>65</v>
      </c>
      <c r="K16" s="105">
        <v>116.5</v>
      </c>
    </row>
    <row r="18" spans="1:11" ht="38.25" customHeight="1">
      <c r="A18" s="166" t="s">
        <v>386</v>
      </c>
      <c r="B18" s="166"/>
      <c r="C18" s="166"/>
      <c r="D18" s="166"/>
      <c r="E18" s="166"/>
      <c r="F18" s="166"/>
      <c r="G18" s="166"/>
      <c r="H18" s="166"/>
      <c r="I18" s="166"/>
      <c r="J18" s="166"/>
      <c r="K18" s="166"/>
    </row>
    <row r="20" spans="1:11" ht="12.75">
      <c r="A20" s="185" t="s">
        <v>134</v>
      </c>
      <c r="B20" s="185"/>
      <c r="C20" s="185"/>
      <c r="D20" s="185"/>
      <c r="E20" s="185"/>
      <c r="F20" s="185"/>
      <c r="G20" s="185"/>
      <c r="H20" s="185"/>
      <c r="I20" s="185"/>
      <c r="J20" s="185"/>
      <c r="K20" s="185"/>
    </row>
  </sheetData>
  <mergeCells count="13">
    <mergeCell ref="A18:K18"/>
    <mergeCell ref="A20:K20"/>
    <mergeCell ref="B8:C8"/>
    <mergeCell ref="B7:K7"/>
    <mergeCell ref="A7:A9"/>
    <mergeCell ref="J8:K8"/>
    <mergeCell ref="H8:I8"/>
    <mergeCell ref="F8:G8"/>
    <mergeCell ref="D8:E8"/>
    <mergeCell ref="A2:K2"/>
    <mergeCell ref="A3:K3"/>
    <mergeCell ref="A4:K4"/>
    <mergeCell ref="A5:K5"/>
  </mergeCells>
  <printOptions/>
  <pageMargins left="0.75" right="0.75" top="1" bottom="1" header="0.5" footer="0.5"/>
  <pageSetup horizontalDpi="600" verticalDpi="600" orientation="portrait" r:id="rId1"/>
</worksheet>
</file>

<file path=xl/worksheets/sheet44.xml><?xml version="1.0" encoding="utf-8"?>
<worksheet xmlns="http://schemas.openxmlformats.org/spreadsheetml/2006/main" xmlns:r="http://schemas.openxmlformats.org/officeDocument/2006/relationships">
  <dimension ref="A2:K20"/>
  <sheetViews>
    <sheetView workbookViewId="0" topLeftCell="A1">
      <selection activeCell="A2" sqref="A2:K5"/>
    </sheetView>
  </sheetViews>
  <sheetFormatPr defaultColWidth="7.69921875" defaultRowHeight="19.5"/>
  <cols>
    <col min="1" max="1" width="10.8984375" style="1" customWidth="1"/>
    <col min="2" max="16384" width="7.69921875" style="1" customWidth="1"/>
  </cols>
  <sheetData>
    <row r="2" spans="1:11" ht="12.75">
      <c r="A2" s="169" t="s">
        <v>396</v>
      </c>
      <c r="B2" s="169"/>
      <c r="C2" s="169"/>
      <c r="D2" s="169"/>
      <c r="E2" s="169"/>
      <c r="F2" s="169"/>
      <c r="G2" s="169"/>
      <c r="H2" s="169"/>
      <c r="I2" s="169"/>
      <c r="J2" s="169"/>
      <c r="K2" s="169"/>
    </row>
    <row r="3" spans="1:11" ht="12.75">
      <c r="A3" s="169" t="s">
        <v>390</v>
      </c>
      <c r="B3" s="169"/>
      <c r="C3" s="169"/>
      <c r="D3" s="169"/>
      <c r="E3" s="169"/>
      <c r="F3" s="169"/>
      <c r="G3" s="169"/>
      <c r="H3" s="169"/>
      <c r="I3" s="169"/>
      <c r="J3" s="169"/>
      <c r="K3" s="169"/>
    </row>
    <row r="4" spans="1:11" ht="12.75">
      <c r="A4" s="169" t="s">
        <v>391</v>
      </c>
      <c r="B4" s="169"/>
      <c r="C4" s="169"/>
      <c r="D4" s="169"/>
      <c r="E4" s="169"/>
      <c r="F4" s="169"/>
      <c r="G4" s="169"/>
      <c r="H4" s="169"/>
      <c r="I4" s="169"/>
      <c r="J4" s="169"/>
      <c r="K4" s="169"/>
    </row>
    <row r="5" spans="1:11" ht="12.75">
      <c r="A5" s="169" t="s">
        <v>166</v>
      </c>
      <c r="B5" s="169"/>
      <c r="C5" s="169"/>
      <c r="D5" s="169"/>
      <c r="E5" s="169"/>
      <c r="F5" s="169"/>
      <c r="G5" s="169"/>
      <c r="H5" s="169"/>
      <c r="I5" s="169"/>
      <c r="J5" s="169"/>
      <c r="K5" s="169"/>
    </row>
    <row r="7" spans="1:11" ht="12.75">
      <c r="A7" s="164" t="s">
        <v>395</v>
      </c>
      <c r="B7" s="214" t="s">
        <v>189</v>
      </c>
      <c r="C7" s="214"/>
      <c r="D7" s="214"/>
      <c r="E7" s="214"/>
      <c r="F7" s="214" t="s">
        <v>393</v>
      </c>
      <c r="G7" s="214"/>
      <c r="H7" s="214"/>
      <c r="I7" s="214" t="s">
        <v>394</v>
      </c>
      <c r="J7" s="214"/>
      <c r="K7" s="214"/>
    </row>
    <row r="8" spans="1:11" ht="38.25">
      <c r="A8" s="165"/>
      <c r="B8" s="14" t="s">
        <v>29</v>
      </c>
      <c r="C8" s="14" t="s">
        <v>30</v>
      </c>
      <c r="D8" s="14" t="s">
        <v>31</v>
      </c>
      <c r="E8" s="15" t="s">
        <v>392</v>
      </c>
      <c r="F8" s="14" t="s">
        <v>29</v>
      </c>
      <c r="G8" s="14" t="s">
        <v>30</v>
      </c>
      <c r="H8" s="14" t="s">
        <v>31</v>
      </c>
      <c r="I8" s="14" t="s">
        <v>29</v>
      </c>
      <c r="J8" s="14" t="s">
        <v>30</v>
      </c>
      <c r="K8" s="14" t="s">
        <v>31</v>
      </c>
    </row>
    <row r="9" spans="1:11" ht="12.75">
      <c r="A9" s="11"/>
      <c r="B9" s="11"/>
      <c r="C9" s="11"/>
      <c r="D9" s="11"/>
      <c r="E9" s="12"/>
      <c r="F9" s="11"/>
      <c r="G9" s="11"/>
      <c r="H9" s="11"/>
      <c r="I9" s="11"/>
      <c r="J9" s="11"/>
      <c r="K9" s="11"/>
    </row>
    <row r="10" spans="1:11" ht="12.75">
      <c r="A10" s="12" t="s">
        <v>29</v>
      </c>
      <c r="B10" s="30">
        <v>148164</v>
      </c>
      <c r="C10" s="30">
        <v>76092</v>
      </c>
      <c r="D10" s="30">
        <v>72067</v>
      </c>
      <c r="E10" s="35">
        <v>1055.8508055004372</v>
      </c>
      <c r="F10" s="30">
        <v>11323</v>
      </c>
      <c r="G10" s="30">
        <v>5352</v>
      </c>
      <c r="H10" s="30">
        <v>5967</v>
      </c>
      <c r="I10" s="31">
        <v>76.42207283820632</v>
      </c>
      <c r="J10" s="31">
        <v>70.33590916259266</v>
      </c>
      <c r="K10" s="31">
        <v>82.79795190586538</v>
      </c>
    </row>
    <row r="11" spans="1:11" ht="12.75">
      <c r="A11" s="11"/>
      <c r="B11" s="11"/>
      <c r="C11" s="11"/>
      <c r="D11" s="11"/>
      <c r="E11" s="36"/>
      <c r="F11" s="11"/>
      <c r="G11" s="11"/>
      <c r="H11" s="11"/>
      <c r="I11" s="31"/>
      <c r="J11" s="31"/>
      <c r="K11" s="31"/>
    </row>
    <row r="12" spans="1:11" ht="12.75">
      <c r="A12" s="12" t="s">
        <v>32</v>
      </c>
      <c r="B12" s="30">
        <v>115186</v>
      </c>
      <c r="C12" s="30">
        <v>59127</v>
      </c>
      <c r="D12" s="30">
        <v>56056</v>
      </c>
      <c r="E12" s="35">
        <v>1054.7845012130726</v>
      </c>
      <c r="F12" s="30">
        <v>6468</v>
      </c>
      <c r="G12" s="30">
        <v>3105</v>
      </c>
      <c r="H12" s="30">
        <v>3361</v>
      </c>
      <c r="I12" s="31">
        <v>56.15265744100845</v>
      </c>
      <c r="J12" s="31">
        <v>52.51407986199198</v>
      </c>
      <c r="K12" s="31">
        <v>59.957899243613525</v>
      </c>
    </row>
    <row r="13" spans="1:11" ht="12.75">
      <c r="A13" s="12" t="s">
        <v>33</v>
      </c>
      <c r="B13" s="30">
        <v>29839</v>
      </c>
      <c r="C13" s="30">
        <v>15293</v>
      </c>
      <c r="D13" s="30">
        <v>14544</v>
      </c>
      <c r="E13" s="35">
        <v>1051.498899889989</v>
      </c>
      <c r="F13" s="30">
        <v>4612</v>
      </c>
      <c r="G13" s="30">
        <v>2130</v>
      </c>
      <c r="H13" s="30">
        <v>2480</v>
      </c>
      <c r="I13" s="31">
        <v>154.5628204698549</v>
      </c>
      <c r="J13" s="31">
        <v>139.2794088798797</v>
      </c>
      <c r="K13" s="31">
        <v>170.5170517051705</v>
      </c>
    </row>
    <row r="14" spans="1:11" ht="12.75">
      <c r="A14" s="12" t="s">
        <v>148</v>
      </c>
      <c r="B14" s="30">
        <v>844</v>
      </c>
      <c r="C14" s="30">
        <v>444</v>
      </c>
      <c r="D14" s="30">
        <v>400</v>
      </c>
      <c r="E14" s="35">
        <v>1110</v>
      </c>
      <c r="F14" s="30">
        <v>66</v>
      </c>
      <c r="G14" s="30">
        <v>30</v>
      </c>
      <c r="H14" s="30">
        <v>36</v>
      </c>
      <c r="I14" s="31">
        <v>78.19905213270142</v>
      </c>
      <c r="J14" s="31">
        <v>67.56756756756756</v>
      </c>
      <c r="K14" s="31">
        <v>90</v>
      </c>
    </row>
    <row r="15" spans="1:11" ht="12.75">
      <c r="A15" s="12" t="s">
        <v>34</v>
      </c>
      <c r="B15" s="30">
        <v>1681</v>
      </c>
      <c r="C15" s="30">
        <v>906</v>
      </c>
      <c r="D15" s="30">
        <v>775</v>
      </c>
      <c r="E15" s="35">
        <v>1169.032258064516</v>
      </c>
      <c r="F15" s="30">
        <v>111</v>
      </c>
      <c r="G15" s="30">
        <v>57</v>
      </c>
      <c r="H15" s="30">
        <v>54</v>
      </c>
      <c r="I15" s="31">
        <v>66.0321237358715</v>
      </c>
      <c r="J15" s="31">
        <v>62.913907284768214</v>
      </c>
      <c r="K15" s="31">
        <v>69.6774193548387</v>
      </c>
    </row>
    <row r="16" spans="1:11" ht="12.75">
      <c r="A16" s="16" t="s">
        <v>35</v>
      </c>
      <c r="B16" s="103">
        <v>614</v>
      </c>
      <c r="C16" s="103">
        <v>322</v>
      </c>
      <c r="D16" s="103">
        <v>292</v>
      </c>
      <c r="E16" s="113">
        <v>1102.7397260273972</v>
      </c>
      <c r="F16" s="103">
        <v>66</v>
      </c>
      <c r="G16" s="103">
        <v>30</v>
      </c>
      <c r="H16" s="103">
        <v>36</v>
      </c>
      <c r="I16" s="100">
        <v>107.49185667752444</v>
      </c>
      <c r="J16" s="100">
        <v>93.16770186335403</v>
      </c>
      <c r="K16" s="100">
        <v>123.2876712328767</v>
      </c>
    </row>
    <row r="18" ht="12.75">
      <c r="A18" s="9" t="s">
        <v>399</v>
      </c>
    </row>
    <row r="20" ht="12.75">
      <c r="A20" s="1" t="s">
        <v>134</v>
      </c>
    </row>
  </sheetData>
  <mergeCells count="8">
    <mergeCell ref="A7:A8"/>
    <mergeCell ref="A2:K2"/>
    <mergeCell ref="A3:K3"/>
    <mergeCell ref="A4:K4"/>
    <mergeCell ref="A5:K5"/>
    <mergeCell ref="B7:E7"/>
    <mergeCell ref="F7:H7"/>
    <mergeCell ref="I7:K7"/>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7.69921875" defaultRowHeight="19.5"/>
  <cols>
    <col min="1" max="1" width="10.8984375" style="1" customWidth="1"/>
    <col min="2" max="16384" width="7.69921875" style="1" customWidth="1"/>
  </cols>
  <sheetData>
    <row r="2" spans="1:11" ht="12.75">
      <c r="A2" s="169" t="s">
        <v>397</v>
      </c>
      <c r="B2" s="169"/>
      <c r="C2" s="169"/>
      <c r="D2" s="169"/>
      <c r="E2" s="169"/>
      <c r="F2" s="169"/>
      <c r="G2" s="169"/>
      <c r="H2" s="169"/>
      <c r="I2" s="169"/>
      <c r="J2" s="169"/>
      <c r="K2" s="169"/>
    </row>
    <row r="3" spans="1:11" ht="12.75">
      <c r="A3" s="169" t="s">
        <v>390</v>
      </c>
      <c r="B3" s="169"/>
      <c r="C3" s="169"/>
      <c r="D3" s="169"/>
      <c r="E3" s="169"/>
      <c r="F3" s="169"/>
      <c r="G3" s="169"/>
      <c r="H3" s="169"/>
      <c r="I3" s="169"/>
      <c r="J3" s="169"/>
      <c r="K3" s="169"/>
    </row>
    <row r="4" spans="1:11" ht="12.75">
      <c r="A4" s="169" t="s">
        <v>398</v>
      </c>
      <c r="B4" s="169"/>
      <c r="C4" s="169"/>
      <c r="D4" s="169"/>
      <c r="E4" s="169"/>
      <c r="F4" s="169"/>
      <c r="G4" s="169"/>
      <c r="H4" s="169"/>
      <c r="I4" s="169"/>
      <c r="J4" s="169"/>
      <c r="K4" s="169"/>
    </row>
    <row r="5" spans="1:11" ht="12.75">
      <c r="A5" s="169" t="s">
        <v>166</v>
      </c>
      <c r="B5" s="169"/>
      <c r="C5" s="169"/>
      <c r="D5" s="169"/>
      <c r="E5" s="169"/>
      <c r="F5" s="169"/>
      <c r="G5" s="169"/>
      <c r="H5" s="169"/>
      <c r="I5" s="169"/>
      <c r="J5" s="169"/>
      <c r="K5" s="169"/>
    </row>
    <row r="7" spans="1:11" ht="12.75">
      <c r="A7" s="164" t="s">
        <v>395</v>
      </c>
      <c r="B7" s="214" t="s">
        <v>189</v>
      </c>
      <c r="C7" s="214"/>
      <c r="D7" s="214"/>
      <c r="E7" s="214"/>
      <c r="F7" s="214" t="s">
        <v>393</v>
      </c>
      <c r="G7" s="214"/>
      <c r="H7" s="214"/>
      <c r="I7" s="214" t="s">
        <v>394</v>
      </c>
      <c r="J7" s="214"/>
      <c r="K7" s="214"/>
    </row>
    <row r="8" spans="1:11" ht="38.25">
      <c r="A8" s="165"/>
      <c r="B8" s="14" t="s">
        <v>29</v>
      </c>
      <c r="C8" s="14" t="s">
        <v>30</v>
      </c>
      <c r="D8" s="14" t="s">
        <v>31</v>
      </c>
      <c r="E8" s="15" t="s">
        <v>392</v>
      </c>
      <c r="F8" s="14" t="s">
        <v>29</v>
      </c>
      <c r="G8" s="14" t="s">
        <v>30</v>
      </c>
      <c r="H8" s="14" t="s">
        <v>31</v>
      </c>
      <c r="I8" s="14" t="s">
        <v>29</v>
      </c>
      <c r="J8" s="14" t="s">
        <v>30</v>
      </c>
      <c r="K8" s="14" t="s">
        <v>31</v>
      </c>
    </row>
    <row r="9" spans="1:11" ht="12.75">
      <c r="A9" s="11"/>
      <c r="B9" s="11"/>
      <c r="C9" s="11"/>
      <c r="D9" s="11"/>
      <c r="E9" s="12"/>
      <c r="F9" s="11"/>
      <c r="G9" s="11"/>
      <c r="H9" s="11"/>
      <c r="I9" s="11"/>
      <c r="J9" s="11"/>
      <c r="K9" s="11"/>
    </row>
    <row r="10" spans="1:11" ht="12.75">
      <c r="A10" s="12" t="s">
        <v>29</v>
      </c>
      <c r="B10" s="30">
        <v>148164</v>
      </c>
      <c r="C10" s="30">
        <v>76092</v>
      </c>
      <c r="D10" s="30">
        <v>72067</v>
      </c>
      <c r="E10" s="35">
        <v>1055.8508055004372</v>
      </c>
      <c r="F10" s="30">
        <v>11323</v>
      </c>
      <c r="G10" s="30">
        <v>5352</v>
      </c>
      <c r="H10" s="30">
        <v>5967</v>
      </c>
      <c r="I10" s="31">
        <v>76.42207283820632</v>
      </c>
      <c r="J10" s="31">
        <v>70.33590916259266</v>
      </c>
      <c r="K10" s="31">
        <v>82.79795190586538</v>
      </c>
    </row>
    <row r="11" spans="1:11" ht="12.75">
      <c r="A11" s="11"/>
      <c r="B11" s="11"/>
      <c r="C11" s="11"/>
      <c r="D11" s="11"/>
      <c r="E11" s="36"/>
      <c r="F11" s="11"/>
      <c r="G11" s="11"/>
      <c r="H11" s="11"/>
      <c r="I11" s="31"/>
      <c r="J11" s="31"/>
      <c r="K11" s="31"/>
    </row>
    <row r="12" spans="1:11" ht="12.75">
      <c r="A12" s="12" t="s">
        <v>32</v>
      </c>
      <c r="B12" s="30">
        <v>113724</v>
      </c>
      <c r="C12" s="30">
        <v>58370</v>
      </c>
      <c r="D12" s="30">
        <v>55351</v>
      </c>
      <c r="E12" s="35">
        <v>1054.5428266878646</v>
      </c>
      <c r="F12" s="30">
        <v>6383</v>
      </c>
      <c r="G12" s="30">
        <v>3071</v>
      </c>
      <c r="H12" s="30">
        <v>3310</v>
      </c>
      <c r="I12" s="31">
        <v>56.12711476909008</v>
      </c>
      <c r="J12" s="31">
        <v>52.61264348124036</v>
      </c>
      <c r="K12" s="31">
        <v>59.80018427851349</v>
      </c>
    </row>
    <row r="13" spans="1:11" ht="12.75">
      <c r="A13" s="12" t="s">
        <v>33</v>
      </c>
      <c r="B13" s="30">
        <v>30730</v>
      </c>
      <c r="C13" s="30">
        <v>15774</v>
      </c>
      <c r="D13" s="30">
        <v>14954</v>
      </c>
      <c r="E13" s="35">
        <v>1054.8348268021934</v>
      </c>
      <c r="F13" s="30">
        <v>4666</v>
      </c>
      <c r="G13" s="30">
        <v>2150</v>
      </c>
      <c r="H13" s="30">
        <v>2514</v>
      </c>
      <c r="I13" s="31">
        <v>151.8385942076147</v>
      </c>
      <c r="J13" s="31">
        <v>136.30024090275137</v>
      </c>
      <c r="K13" s="31">
        <v>168.1155543667246</v>
      </c>
    </row>
    <row r="14" spans="1:11" ht="12.75">
      <c r="A14" s="12" t="s">
        <v>148</v>
      </c>
      <c r="B14" s="30">
        <v>1248</v>
      </c>
      <c r="C14" s="30">
        <v>624</v>
      </c>
      <c r="D14" s="30">
        <v>624</v>
      </c>
      <c r="E14" s="35">
        <v>1000</v>
      </c>
      <c r="F14" s="30">
        <v>89</v>
      </c>
      <c r="G14" s="30">
        <v>41</v>
      </c>
      <c r="H14" s="30">
        <v>48</v>
      </c>
      <c r="I14" s="31">
        <v>71.31410256410255</v>
      </c>
      <c r="J14" s="31">
        <v>65.7051282051282</v>
      </c>
      <c r="K14" s="31">
        <v>76.92307692307693</v>
      </c>
    </row>
    <row r="15" spans="1:11" ht="12.75">
      <c r="A15" s="12" t="s">
        <v>34</v>
      </c>
      <c r="B15" s="30">
        <v>1904</v>
      </c>
      <c r="C15" s="30">
        <v>1030</v>
      </c>
      <c r="D15" s="30">
        <v>874</v>
      </c>
      <c r="E15" s="35">
        <v>1178.4897025171626</v>
      </c>
      <c r="F15" s="30">
        <v>120</v>
      </c>
      <c r="G15" s="30">
        <v>60</v>
      </c>
      <c r="H15" s="30">
        <v>60</v>
      </c>
      <c r="I15" s="31">
        <v>63.02521008403361</v>
      </c>
      <c r="J15" s="31">
        <v>58.25242718446602</v>
      </c>
      <c r="K15" s="31">
        <v>68.64988558352402</v>
      </c>
    </row>
    <row r="16" spans="1:11" ht="12.75">
      <c r="A16" s="16" t="s">
        <v>35</v>
      </c>
      <c r="B16" s="103">
        <v>558</v>
      </c>
      <c r="C16" s="103">
        <v>294</v>
      </c>
      <c r="D16" s="103">
        <v>264</v>
      </c>
      <c r="E16" s="113">
        <v>1113.6363636363635</v>
      </c>
      <c r="F16" s="103">
        <v>65</v>
      </c>
      <c r="G16" s="103">
        <v>30</v>
      </c>
      <c r="H16" s="103">
        <v>35</v>
      </c>
      <c r="I16" s="100">
        <v>116.48745519713262</v>
      </c>
      <c r="J16" s="100">
        <v>102.04081632653062</v>
      </c>
      <c r="K16" s="100">
        <v>132.57575757575756</v>
      </c>
    </row>
    <row r="18" ht="12.75">
      <c r="A18" s="9" t="s">
        <v>399</v>
      </c>
    </row>
    <row r="20" ht="12.75">
      <c r="A20" s="1" t="s">
        <v>134</v>
      </c>
    </row>
  </sheetData>
  <mergeCells count="8">
    <mergeCell ref="A7:A8"/>
    <mergeCell ref="A2:K2"/>
    <mergeCell ref="A3:K3"/>
    <mergeCell ref="A4:K4"/>
    <mergeCell ref="A5:K5"/>
    <mergeCell ref="B7:E7"/>
    <mergeCell ref="F7:H7"/>
    <mergeCell ref="I7:K7"/>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2:I20"/>
  <sheetViews>
    <sheetView workbookViewId="0" topLeftCell="A1">
      <selection activeCell="A2" sqref="A2:I4"/>
    </sheetView>
  </sheetViews>
  <sheetFormatPr defaultColWidth="8.796875" defaultRowHeight="19.5"/>
  <cols>
    <col min="1" max="16384" width="8.796875" style="1" customWidth="1"/>
  </cols>
  <sheetData>
    <row r="2" spans="1:9" ht="12.75">
      <c r="A2" s="159" t="s">
        <v>400</v>
      </c>
      <c r="B2" s="159"/>
      <c r="C2" s="159"/>
      <c r="D2" s="159"/>
      <c r="E2" s="159"/>
      <c r="F2" s="159"/>
      <c r="G2" s="159"/>
      <c r="H2" s="159"/>
      <c r="I2" s="159"/>
    </row>
    <row r="3" spans="1:9" ht="12.75">
      <c r="A3" s="159" t="s">
        <v>408</v>
      </c>
      <c r="B3" s="159"/>
      <c r="C3" s="159"/>
      <c r="D3" s="159"/>
      <c r="E3" s="159"/>
      <c r="F3" s="159"/>
      <c r="G3" s="159"/>
      <c r="H3" s="159"/>
      <c r="I3" s="159"/>
    </row>
    <row r="4" spans="1:9" ht="12.75">
      <c r="A4" s="159" t="s">
        <v>166</v>
      </c>
      <c r="B4" s="159"/>
      <c r="C4" s="159"/>
      <c r="D4" s="159"/>
      <c r="E4" s="159"/>
      <c r="F4" s="159"/>
      <c r="G4" s="159"/>
      <c r="H4" s="159"/>
      <c r="I4" s="159"/>
    </row>
    <row r="6" spans="1:9" ht="20.25" customHeight="1">
      <c r="A6" s="150" t="s">
        <v>167</v>
      </c>
      <c r="B6" s="194" t="s">
        <v>401</v>
      </c>
      <c r="C6" s="217"/>
      <c r="D6" s="217"/>
      <c r="E6" s="217"/>
      <c r="F6" s="217"/>
      <c r="G6" s="217"/>
      <c r="H6" s="218"/>
      <c r="I6" s="215" t="s">
        <v>407</v>
      </c>
    </row>
    <row r="7" spans="1:9" ht="33" customHeight="1">
      <c r="A7" s="191"/>
      <c r="B7" s="80" t="s">
        <v>29</v>
      </c>
      <c r="C7" s="85" t="s">
        <v>402</v>
      </c>
      <c r="D7" s="86" t="s">
        <v>403</v>
      </c>
      <c r="E7" s="85" t="s">
        <v>404</v>
      </c>
      <c r="F7" s="86" t="s">
        <v>405</v>
      </c>
      <c r="G7" s="85" t="s">
        <v>406</v>
      </c>
      <c r="H7" s="85" t="s">
        <v>41</v>
      </c>
      <c r="I7" s="216"/>
    </row>
    <row r="8" spans="1:9" ht="12.75">
      <c r="A8" s="20"/>
      <c r="B8" s="20"/>
      <c r="C8" s="20"/>
      <c r="D8" s="20"/>
      <c r="E8" s="20"/>
      <c r="F8" s="20"/>
      <c r="G8" s="20"/>
      <c r="H8" s="20"/>
      <c r="I8" s="20"/>
    </row>
    <row r="9" spans="1:9" ht="12.75">
      <c r="A9" s="11" t="s">
        <v>224</v>
      </c>
      <c r="B9" s="34">
        <v>19545</v>
      </c>
      <c r="C9" s="34">
        <v>1430</v>
      </c>
      <c r="D9" s="34">
        <v>11007</v>
      </c>
      <c r="E9" s="34">
        <v>6219</v>
      </c>
      <c r="F9" s="34">
        <v>725</v>
      </c>
      <c r="G9" s="34">
        <v>19</v>
      </c>
      <c r="H9" s="34">
        <v>145</v>
      </c>
      <c r="I9" s="121">
        <v>35.6</v>
      </c>
    </row>
    <row r="10" spans="1:9" ht="12.75">
      <c r="A10" s="57" t="s">
        <v>172</v>
      </c>
      <c r="B10" s="34">
        <v>39352</v>
      </c>
      <c r="C10" s="34">
        <v>750</v>
      </c>
      <c r="D10" s="34">
        <v>7906</v>
      </c>
      <c r="E10" s="34">
        <v>20720</v>
      </c>
      <c r="F10" s="34">
        <v>8463</v>
      </c>
      <c r="G10" s="34">
        <v>1342</v>
      </c>
      <c r="H10" s="34">
        <v>171</v>
      </c>
      <c r="I10" s="121">
        <v>77.6</v>
      </c>
    </row>
    <row r="11" spans="1:9" ht="12.75">
      <c r="A11" s="57" t="s">
        <v>173</v>
      </c>
      <c r="B11" s="34">
        <v>47853</v>
      </c>
      <c r="C11" s="34">
        <v>567</v>
      </c>
      <c r="D11" s="34">
        <v>4215</v>
      </c>
      <c r="E11" s="34">
        <v>20581</v>
      </c>
      <c r="F11" s="34">
        <v>13626</v>
      </c>
      <c r="G11" s="34">
        <v>8668</v>
      </c>
      <c r="H11" s="34">
        <v>196</v>
      </c>
      <c r="I11" s="121">
        <v>89.6</v>
      </c>
    </row>
    <row r="12" spans="1:9" ht="12.75">
      <c r="A12" s="57" t="s">
        <v>320</v>
      </c>
      <c r="B12" s="34">
        <v>30462</v>
      </c>
      <c r="C12" s="34">
        <v>393</v>
      </c>
      <c r="D12" s="34">
        <v>1802</v>
      </c>
      <c r="E12" s="34">
        <v>11031</v>
      </c>
      <c r="F12" s="34">
        <v>8491</v>
      </c>
      <c r="G12" s="34">
        <v>8599</v>
      </c>
      <c r="H12" s="34">
        <v>146</v>
      </c>
      <c r="I12" s="121">
        <v>92.3</v>
      </c>
    </row>
    <row r="13" spans="1:9" ht="12.75">
      <c r="A13" s="57" t="s">
        <v>175</v>
      </c>
      <c r="B13" s="34">
        <v>9571</v>
      </c>
      <c r="C13" s="34">
        <v>184</v>
      </c>
      <c r="D13" s="34">
        <v>506</v>
      </c>
      <c r="E13" s="34">
        <v>2934</v>
      </c>
      <c r="F13" s="34">
        <v>2509</v>
      </c>
      <c r="G13" s="34">
        <v>3389</v>
      </c>
      <c r="H13" s="34">
        <v>49</v>
      </c>
      <c r="I13" s="121">
        <v>92.3</v>
      </c>
    </row>
    <row r="14" spans="1:9" ht="12.75">
      <c r="A14" s="11" t="s">
        <v>281</v>
      </c>
      <c r="B14" s="34">
        <v>1265</v>
      </c>
      <c r="C14" s="34">
        <v>63</v>
      </c>
      <c r="D14" s="34">
        <v>88</v>
      </c>
      <c r="E14" s="34">
        <v>372</v>
      </c>
      <c r="F14" s="34">
        <v>292</v>
      </c>
      <c r="G14" s="34">
        <v>440</v>
      </c>
      <c r="H14" s="34">
        <v>10</v>
      </c>
      <c r="I14" s="121">
        <v>87.3</v>
      </c>
    </row>
    <row r="15" spans="1:9" ht="12.75">
      <c r="A15" s="11" t="s">
        <v>41</v>
      </c>
      <c r="B15" s="34">
        <v>116</v>
      </c>
      <c r="C15" s="34">
        <v>3</v>
      </c>
      <c r="D15" s="34">
        <v>17</v>
      </c>
      <c r="E15" s="34">
        <v>45</v>
      </c>
      <c r="F15" s="34">
        <v>23</v>
      </c>
      <c r="G15" s="34">
        <v>10</v>
      </c>
      <c r="H15" s="34">
        <v>18</v>
      </c>
      <c r="I15" s="121">
        <v>67.2</v>
      </c>
    </row>
    <row r="16" spans="1:9" ht="12.75">
      <c r="A16" s="11"/>
      <c r="B16" s="34"/>
      <c r="C16" s="34"/>
      <c r="D16" s="34"/>
      <c r="E16" s="34"/>
      <c r="F16" s="34"/>
      <c r="G16" s="34"/>
      <c r="H16" s="34"/>
      <c r="I16" s="121"/>
    </row>
    <row r="17" spans="1:9" ht="12.75">
      <c r="A17" s="48" t="s">
        <v>29</v>
      </c>
      <c r="B17" s="52">
        <v>148164</v>
      </c>
      <c r="C17" s="52">
        <v>3390</v>
      </c>
      <c r="D17" s="52">
        <v>25541</v>
      </c>
      <c r="E17" s="52">
        <v>61902</v>
      </c>
      <c r="F17" s="52">
        <v>34129</v>
      </c>
      <c r="G17" s="52">
        <v>22467</v>
      </c>
      <c r="H17" s="52">
        <v>735</v>
      </c>
      <c r="I17" s="122">
        <v>80</v>
      </c>
    </row>
    <row r="18" spans="1:9" ht="38.25">
      <c r="A18" s="84" t="s">
        <v>161</v>
      </c>
      <c r="B18" s="120">
        <v>26</v>
      </c>
      <c r="C18" s="120">
        <v>21</v>
      </c>
      <c r="D18" s="120">
        <v>20</v>
      </c>
      <c r="E18" s="120">
        <v>25</v>
      </c>
      <c r="F18" s="120">
        <v>27</v>
      </c>
      <c r="G18" s="120">
        <v>30</v>
      </c>
      <c r="H18" s="120">
        <v>26</v>
      </c>
      <c r="I18" s="120">
        <v>0</v>
      </c>
    </row>
    <row r="20" ht="12.75">
      <c r="A20" s="1" t="s">
        <v>134</v>
      </c>
    </row>
  </sheetData>
  <mergeCells count="6">
    <mergeCell ref="I6:I7"/>
    <mergeCell ref="B6:H6"/>
    <mergeCell ref="A6:A7"/>
    <mergeCell ref="A2:I2"/>
    <mergeCell ref="A3:I3"/>
    <mergeCell ref="A4:I4"/>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2:G19"/>
  <sheetViews>
    <sheetView workbookViewId="0" topLeftCell="A1">
      <selection activeCell="A2" sqref="A2:G4"/>
    </sheetView>
  </sheetViews>
  <sheetFormatPr defaultColWidth="8.796875" defaultRowHeight="19.5"/>
  <cols>
    <col min="1" max="16384" width="8.796875" style="1" customWidth="1"/>
  </cols>
  <sheetData>
    <row r="2" spans="1:7" ht="12.75">
      <c r="A2" s="159" t="s">
        <v>409</v>
      </c>
      <c r="B2" s="159"/>
      <c r="C2" s="159"/>
      <c r="D2" s="159"/>
      <c r="E2" s="159"/>
      <c r="F2" s="159"/>
      <c r="G2" s="159"/>
    </row>
    <row r="3" spans="1:7" ht="12.75">
      <c r="A3" s="159" t="s">
        <v>410</v>
      </c>
      <c r="B3" s="159"/>
      <c r="C3" s="159"/>
      <c r="D3" s="159"/>
      <c r="E3" s="159"/>
      <c r="F3" s="159"/>
      <c r="G3" s="159"/>
    </row>
    <row r="4" spans="1:7" ht="12.75">
      <c r="A4" s="159" t="s">
        <v>166</v>
      </c>
      <c r="B4" s="159"/>
      <c r="C4" s="159"/>
      <c r="D4" s="159"/>
      <c r="E4" s="159"/>
      <c r="F4" s="159"/>
      <c r="G4" s="159"/>
    </row>
    <row r="6" spans="1:7" ht="20.25" customHeight="1">
      <c r="A6" s="150" t="s">
        <v>167</v>
      </c>
      <c r="B6" s="194" t="s">
        <v>401</v>
      </c>
      <c r="C6" s="217"/>
      <c r="D6" s="217"/>
      <c r="E6" s="217"/>
      <c r="F6" s="217"/>
      <c r="G6" s="218"/>
    </row>
    <row r="7" spans="1:7" ht="33" customHeight="1">
      <c r="A7" s="191"/>
      <c r="B7" s="80" t="s">
        <v>29</v>
      </c>
      <c r="C7" s="85" t="s">
        <v>402</v>
      </c>
      <c r="D7" s="86" t="s">
        <v>403</v>
      </c>
      <c r="E7" s="85" t="s">
        <v>404</v>
      </c>
      <c r="F7" s="86" t="s">
        <v>405</v>
      </c>
      <c r="G7" s="85" t="s">
        <v>406</v>
      </c>
    </row>
    <row r="8" spans="1:7" ht="12.75">
      <c r="A8" s="20"/>
      <c r="B8" s="20"/>
      <c r="C8" s="20"/>
      <c r="D8" s="20"/>
      <c r="E8" s="20"/>
      <c r="F8" s="20"/>
      <c r="G8" s="20"/>
    </row>
    <row r="9" spans="1:7" ht="12.75">
      <c r="A9" s="57" t="s">
        <v>411</v>
      </c>
      <c r="B9" s="101">
        <v>76.8</v>
      </c>
      <c r="C9" s="101">
        <v>75.3</v>
      </c>
      <c r="D9" s="101">
        <v>74.2</v>
      </c>
      <c r="E9" s="101">
        <v>80.8</v>
      </c>
      <c r="F9" s="101">
        <v>86.1</v>
      </c>
      <c r="G9" s="101">
        <v>78.9</v>
      </c>
    </row>
    <row r="10" spans="1:7" ht="12.75">
      <c r="A10" s="57" t="s">
        <v>172</v>
      </c>
      <c r="B10" s="101">
        <v>46.6</v>
      </c>
      <c r="C10" s="101">
        <v>23.1</v>
      </c>
      <c r="D10" s="101">
        <v>22.6</v>
      </c>
      <c r="E10" s="101">
        <v>48.3</v>
      </c>
      <c r="F10" s="101">
        <v>61.8</v>
      </c>
      <c r="G10" s="101">
        <v>79.7</v>
      </c>
    </row>
    <row r="11" spans="1:7" ht="12.75">
      <c r="A11" s="57" t="s">
        <v>173</v>
      </c>
      <c r="B11" s="101">
        <v>34.8</v>
      </c>
      <c r="C11" s="101">
        <v>15.9</v>
      </c>
      <c r="D11" s="101">
        <v>11.4</v>
      </c>
      <c r="E11" s="101">
        <v>28.7</v>
      </c>
      <c r="F11" s="101">
        <v>37.6</v>
      </c>
      <c r="G11" s="101">
        <v>58</v>
      </c>
    </row>
    <row r="12" spans="1:7" ht="12.75">
      <c r="A12" s="57" t="s">
        <v>320</v>
      </c>
      <c r="B12" s="101">
        <v>23.3</v>
      </c>
      <c r="C12" s="101">
        <v>12.7</v>
      </c>
      <c r="D12" s="101">
        <v>7.5</v>
      </c>
      <c r="E12" s="101">
        <v>18.8</v>
      </c>
      <c r="F12" s="101">
        <v>23.6</v>
      </c>
      <c r="G12" s="101">
        <v>32.6</v>
      </c>
    </row>
    <row r="13" spans="1:7" ht="12.75">
      <c r="A13" s="57" t="s">
        <v>412</v>
      </c>
      <c r="B13" s="101">
        <v>18.3</v>
      </c>
      <c r="C13" s="101">
        <v>5.3</v>
      </c>
      <c r="D13" s="101">
        <v>6.6</v>
      </c>
      <c r="E13" s="101">
        <v>14.2</v>
      </c>
      <c r="F13" s="101">
        <v>17.5</v>
      </c>
      <c r="G13" s="101">
        <v>25</v>
      </c>
    </row>
    <row r="14" spans="1:7" ht="12.75">
      <c r="A14" s="11"/>
      <c r="B14" s="101"/>
      <c r="C14" s="101"/>
      <c r="D14" s="101"/>
      <c r="E14" s="101"/>
      <c r="F14" s="101"/>
      <c r="G14" s="101"/>
    </row>
    <row r="15" spans="1:7" ht="12.75">
      <c r="A15" s="48" t="s">
        <v>29</v>
      </c>
      <c r="B15" s="105">
        <v>39.9</v>
      </c>
      <c r="C15" s="105">
        <v>41.4</v>
      </c>
      <c r="D15" s="105">
        <v>41.6</v>
      </c>
      <c r="E15" s="105">
        <v>38</v>
      </c>
      <c r="F15" s="105">
        <v>39.5</v>
      </c>
      <c r="G15" s="105">
        <v>44</v>
      </c>
    </row>
    <row r="17" spans="1:7" ht="27.75" customHeight="1">
      <c r="A17" s="166" t="s">
        <v>413</v>
      </c>
      <c r="B17" s="166"/>
      <c r="C17" s="166"/>
      <c r="D17" s="166"/>
      <c r="E17" s="166"/>
      <c r="F17" s="166"/>
      <c r="G17" s="166"/>
    </row>
    <row r="18" spans="1:7" ht="12.75" customHeight="1">
      <c r="A18" s="8"/>
      <c r="B18" s="8"/>
      <c r="C18" s="8"/>
      <c r="D18" s="8"/>
      <c r="E18" s="8"/>
      <c r="F18" s="8"/>
      <c r="G18" s="8"/>
    </row>
    <row r="19" ht="12.75">
      <c r="A19" s="1" t="s">
        <v>134</v>
      </c>
    </row>
  </sheetData>
  <mergeCells count="6">
    <mergeCell ref="A17:G17"/>
    <mergeCell ref="B6:G6"/>
    <mergeCell ref="A6:A7"/>
    <mergeCell ref="A2:G2"/>
    <mergeCell ref="A3:G3"/>
    <mergeCell ref="A4:G4"/>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2:I35"/>
  <sheetViews>
    <sheetView workbookViewId="0" topLeftCell="A1">
      <selection activeCell="A1" sqref="A1"/>
    </sheetView>
  </sheetViews>
  <sheetFormatPr defaultColWidth="8.796875" defaultRowHeight="19.5"/>
  <cols>
    <col min="1" max="1" width="24.09765625" style="1" customWidth="1"/>
    <col min="2" max="9" width="6.69921875" style="1" customWidth="1"/>
    <col min="10" max="16384" width="8.796875" style="1" customWidth="1"/>
  </cols>
  <sheetData>
    <row r="2" spans="1:9" ht="12.75">
      <c r="A2" s="159" t="s">
        <v>414</v>
      </c>
      <c r="B2" s="159"/>
      <c r="C2" s="159"/>
      <c r="D2" s="159"/>
      <c r="E2" s="159"/>
      <c r="F2" s="159"/>
      <c r="G2" s="159"/>
      <c r="H2" s="159"/>
      <c r="I2" s="159"/>
    </row>
    <row r="3" spans="1:9" ht="12.75">
      <c r="A3" s="159" t="s">
        <v>645</v>
      </c>
      <c r="B3" s="159"/>
      <c r="C3" s="159"/>
      <c r="D3" s="159"/>
      <c r="E3" s="159"/>
      <c r="F3" s="159"/>
      <c r="G3" s="159"/>
      <c r="H3" s="159"/>
      <c r="I3" s="159"/>
    </row>
    <row r="4" spans="1:9" ht="12.75">
      <c r="A4" s="159" t="s">
        <v>166</v>
      </c>
      <c r="B4" s="159"/>
      <c r="C4" s="159"/>
      <c r="D4" s="159"/>
      <c r="E4" s="159"/>
      <c r="F4" s="159"/>
      <c r="G4" s="159"/>
      <c r="H4" s="159"/>
      <c r="I4" s="159"/>
    </row>
    <row r="6" spans="1:9" ht="12.75">
      <c r="A6" s="150" t="s">
        <v>415</v>
      </c>
      <c r="B6" s="163" t="s">
        <v>29</v>
      </c>
      <c r="C6" s="163"/>
      <c r="D6" s="163" t="s">
        <v>32</v>
      </c>
      <c r="E6" s="163"/>
      <c r="F6" s="163" t="s">
        <v>33</v>
      </c>
      <c r="G6" s="163"/>
      <c r="H6" s="163" t="s">
        <v>34</v>
      </c>
      <c r="I6" s="163"/>
    </row>
    <row r="7" spans="1:9" ht="12.75">
      <c r="A7" s="191"/>
      <c r="B7" s="5" t="s">
        <v>14</v>
      </c>
      <c r="C7" s="5" t="s">
        <v>138</v>
      </c>
      <c r="D7" s="5" t="s">
        <v>14</v>
      </c>
      <c r="E7" s="5" t="s">
        <v>138</v>
      </c>
      <c r="F7" s="5" t="s">
        <v>14</v>
      </c>
      <c r="G7" s="5" t="s">
        <v>138</v>
      </c>
      <c r="H7" s="5" t="s">
        <v>14</v>
      </c>
      <c r="I7" s="5" t="s">
        <v>138</v>
      </c>
    </row>
    <row r="8" spans="1:9" ht="12.75">
      <c r="A8" s="20"/>
      <c r="B8" s="20"/>
      <c r="C8" s="20"/>
      <c r="D8" s="20"/>
      <c r="E8" s="20"/>
      <c r="F8" s="20"/>
      <c r="G8" s="20"/>
      <c r="H8" s="20"/>
      <c r="I8" s="20"/>
    </row>
    <row r="9" spans="1:9" ht="12.75">
      <c r="A9" s="11" t="s">
        <v>416</v>
      </c>
      <c r="B9" s="34">
        <v>192</v>
      </c>
      <c r="C9" s="101">
        <v>13</v>
      </c>
      <c r="D9" s="34">
        <v>170</v>
      </c>
      <c r="E9" s="101">
        <v>14.8</v>
      </c>
      <c r="F9" s="34">
        <v>14</v>
      </c>
      <c r="G9" s="101">
        <v>4.7</v>
      </c>
      <c r="H9" s="34">
        <v>7</v>
      </c>
      <c r="I9" s="101">
        <v>27.7</v>
      </c>
    </row>
    <row r="10" spans="1:9" ht="12.75">
      <c r="A10" s="11" t="s">
        <v>417</v>
      </c>
      <c r="B10" s="34">
        <v>154</v>
      </c>
      <c r="C10" s="101">
        <v>10.4</v>
      </c>
      <c r="D10" s="34">
        <v>130</v>
      </c>
      <c r="E10" s="101">
        <v>11.3</v>
      </c>
      <c r="F10" s="34">
        <v>18</v>
      </c>
      <c r="G10" s="101">
        <v>6</v>
      </c>
      <c r="H10" s="34">
        <v>4</v>
      </c>
      <c r="I10" s="127" t="s">
        <v>177</v>
      </c>
    </row>
    <row r="11" spans="1:9" ht="12.75">
      <c r="A11" s="11" t="s">
        <v>418</v>
      </c>
      <c r="B11" s="34">
        <v>153</v>
      </c>
      <c r="C11" s="101">
        <v>10.3</v>
      </c>
      <c r="D11" s="34">
        <v>131</v>
      </c>
      <c r="E11" s="101">
        <v>11.4</v>
      </c>
      <c r="F11" s="34">
        <v>17</v>
      </c>
      <c r="G11" s="101">
        <v>5.7</v>
      </c>
      <c r="H11" s="34">
        <v>2</v>
      </c>
      <c r="I11" s="127" t="s">
        <v>177</v>
      </c>
    </row>
    <row r="12" spans="1:9" ht="12.75">
      <c r="A12" s="11" t="s">
        <v>419</v>
      </c>
      <c r="B12" s="34">
        <v>151</v>
      </c>
      <c r="C12" s="101">
        <v>10.2</v>
      </c>
      <c r="D12" s="34">
        <v>84</v>
      </c>
      <c r="E12" s="101">
        <v>7.3</v>
      </c>
      <c r="F12" s="34">
        <v>63</v>
      </c>
      <c r="G12" s="101">
        <v>21.1</v>
      </c>
      <c r="H12" s="34">
        <v>3</v>
      </c>
      <c r="I12" s="127" t="s">
        <v>177</v>
      </c>
    </row>
    <row r="13" spans="1:9" ht="12.75">
      <c r="A13" s="11" t="s">
        <v>420</v>
      </c>
      <c r="B13" s="34">
        <v>117</v>
      </c>
      <c r="C13" s="101">
        <v>7.9</v>
      </c>
      <c r="D13" s="34">
        <v>102</v>
      </c>
      <c r="E13" s="101">
        <v>8.9</v>
      </c>
      <c r="F13" s="34">
        <v>11</v>
      </c>
      <c r="G13" s="101">
        <v>3.7</v>
      </c>
      <c r="H13" s="34">
        <v>4</v>
      </c>
      <c r="I13" s="127" t="s">
        <v>177</v>
      </c>
    </row>
    <row r="14" spans="1:9" ht="12.75">
      <c r="A14" s="11" t="s">
        <v>421</v>
      </c>
      <c r="B14" s="34">
        <v>74</v>
      </c>
      <c r="C14" s="101">
        <v>5</v>
      </c>
      <c r="D14" s="34">
        <v>64</v>
      </c>
      <c r="E14" s="101">
        <v>5.6</v>
      </c>
      <c r="F14" s="34">
        <v>5</v>
      </c>
      <c r="G14" s="127" t="s">
        <v>177</v>
      </c>
      <c r="H14" s="34">
        <v>4</v>
      </c>
      <c r="I14" s="127" t="s">
        <v>177</v>
      </c>
    </row>
    <row r="15" spans="1:9" ht="12.75">
      <c r="A15" s="11" t="s">
        <v>422</v>
      </c>
      <c r="B15" s="34">
        <v>42</v>
      </c>
      <c r="C15" s="101">
        <v>2.8</v>
      </c>
      <c r="D15" s="34">
        <v>34</v>
      </c>
      <c r="E15" s="101">
        <v>3</v>
      </c>
      <c r="F15" s="34">
        <v>8</v>
      </c>
      <c r="G15" s="101">
        <v>2.7</v>
      </c>
      <c r="H15" s="51" t="s">
        <v>178</v>
      </c>
      <c r="I15" s="51" t="s">
        <v>178</v>
      </c>
    </row>
    <row r="16" spans="1:9" ht="12.75">
      <c r="A16" s="11" t="s">
        <v>423</v>
      </c>
      <c r="B16" s="34">
        <v>42</v>
      </c>
      <c r="C16" s="101">
        <v>2.8</v>
      </c>
      <c r="D16" s="34">
        <v>34</v>
      </c>
      <c r="E16" s="101">
        <v>3</v>
      </c>
      <c r="F16" s="34">
        <v>6</v>
      </c>
      <c r="G16" s="101">
        <v>2</v>
      </c>
      <c r="H16" s="34">
        <v>2</v>
      </c>
      <c r="I16" s="127" t="s">
        <v>177</v>
      </c>
    </row>
    <row r="17" spans="1:9" ht="12.75">
      <c r="A17" s="11" t="s">
        <v>424</v>
      </c>
      <c r="B17" s="34">
        <v>38</v>
      </c>
      <c r="C17" s="101">
        <v>2.6</v>
      </c>
      <c r="D17" s="34">
        <v>33</v>
      </c>
      <c r="E17" s="101">
        <v>2.9</v>
      </c>
      <c r="F17" s="34">
        <v>4</v>
      </c>
      <c r="G17" s="127" t="s">
        <v>177</v>
      </c>
      <c r="H17" s="34">
        <v>1</v>
      </c>
      <c r="I17" s="127" t="s">
        <v>177</v>
      </c>
    </row>
    <row r="18" spans="1:9" ht="12.75">
      <c r="A18" s="11" t="s">
        <v>425</v>
      </c>
      <c r="B18" s="34">
        <v>26</v>
      </c>
      <c r="C18" s="101">
        <v>1.8</v>
      </c>
      <c r="D18" s="34">
        <v>20</v>
      </c>
      <c r="E18" s="101">
        <v>1.7</v>
      </c>
      <c r="F18" s="34">
        <v>5</v>
      </c>
      <c r="G18" s="127" t="s">
        <v>177</v>
      </c>
      <c r="H18" s="34">
        <v>1</v>
      </c>
      <c r="I18" s="127" t="s">
        <v>177</v>
      </c>
    </row>
    <row r="19" spans="1:9" ht="12.75">
      <c r="A19" s="11" t="s">
        <v>426</v>
      </c>
      <c r="B19" s="34">
        <v>26</v>
      </c>
      <c r="C19" s="101">
        <v>1.8</v>
      </c>
      <c r="D19" s="34">
        <v>22</v>
      </c>
      <c r="E19" s="101">
        <v>1.9</v>
      </c>
      <c r="F19" s="34">
        <v>4</v>
      </c>
      <c r="G19" s="127" t="s">
        <v>177</v>
      </c>
      <c r="H19" s="51" t="s">
        <v>178</v>
      </c>
      <c r="I19" s="51" t="s">
        <v>178</v>
      </c>
    </row>
    <row r="20" spans="1:9" ht="12.75">
      <c r="A20" s="11" t="s">
        <v>427</v>
      </c>
      <c r="B20" s="34">
        <v>22</v>
      </c>
      <c r="C20" s="101">
        <v>1.5</v>
      </c>
      <c r="D20" s="34">
        <v>20</v>
      </c>
      <c r="E20" s="101">
        <v>1.7</v>
      </c>
      <c r="F20" s="34">
        <v>2</v>
      </c>
      <c r="G20" s="127" t="s">
        <v>177</v>
      </c>
      <c r="H20" s="51" t="s">
        <v>178</v>
      </c>
      <c r="I20" s="51" t="s">
        <v>178</v>
      </c>
    </row>
    <row r="21" spans="1:9" ht="12.75">
      <c r="A21" s="11" t="s">
        <v>428</v>
      </c>
      <c r="B21" s="34">
        <v>21</v>
      </c>
      <c r="C21" s="101">
        <v>1.4</v>
      </c>
      <c r="D21" s="34">
        <v>17</v>
      </c>
      <c r="E21" s="101">
        <v>1.5</v>
      </c>
      <c r="F21" s="34">
        <v>4</v>
      </c>
      <c r="G21" s="127" t="s">
        <v>177</v>
      </c>
      <c r="H21" s="51" t="s">
        <v>178</v>
      </c>
      <c r="I21" s="51" t="s">
        <v>178</v>
      </c>
    </row>
    <row r="22" spans="1:9" ht="25.5">
      <c r="A22" s="123" t="s">
        <v>429</v>
      </c>
      <c r="B22" s="34">
        <v>21</v>
      </c>
      <c r="C22" s="101">
        <v>1.4</v>
      </c>
      <c r="D22" s="34">
        <v>19</v>
      </c>
      <c r="E22" s="101">
        <v>1.6</v>
      </c>
      <c r="F22" s="34">
        <v>1</v>
      </c>
      <c r="G22" s="127" t="s">
        <v>177</v>
      </c>
      <c r="H22" s="34">
        <v>1</v>
      </c>
      <c r="I22" s="127" t="s">
        <v>177</v>
      </c>
    </row>
    <row r="23" spans="1:9" ht="12.75">
      <c r="A23" s="11" t="s">
        <v>430</v>
      </c>
      <c r="B23" s="34">
        <v>19</v>
      </c>
      <c r="C23" s="101">
        <v>1.3</v>
      </c>
      <c r="D23" s="34">
        <v>16</v>
      </c>
      <c r="E23" s="101">
        <v>1.4</v>
      </c>
      <c r="F23" s="34">
        <v>3</v>
      </c>
      <c r="G23" s="127" t="s">
        <v>177</v>
      </c>
      <c r="H23" s="51" t="s">
        <v>178</v>
      </c>
      <c r="I23" s="51" t="s">
        <v>178</v>
      </c>
    </row>
    <row r="24" spans="1:9" ht="25.5">
      <c r="A24" s="123" t="s">
        <v>431</v>
      </c>
      <c r="B24" s="34">
        <v>470</v>
      </c>
      <c r="C24" s="101">
        <v>31.7</v>
      </c>
      <c r="D24" s="34">
        <v>415</v>
      </c>
      <c r="E24" s="101">
        <v>36</v>
      </c>
      <c r="F24" s="34">
        <v>42</v>
      </c>
      <c r="G24" s="101">
        <v>14.1</v>
      </c>
      <c r="H24" s="34">
        <v>10</v>
      </c>
      <c r="I24" s="101">
        <v>39.6</v>
      </c>
    </row>
    <row r="25" spans="1:9" ht="12.75">
      <c r="A25" s="11" t="s">
        <v>432</v>
      </c>
      <c r="B25" s="34">
        <v>347</v>
      </c>
      <c r="C25" s="101">
        <v>23.4</v>
      </c>
      <c r="D25" s="34">
        <v>318</v>
      </c>
      <c r="E25" s="101">
        <v>27.6</v>
      </c>
      <c r="F25" s="34">
        <v>23</v>
      </c>
      <c r="G25" s="101">
        <v>7.7</v>
      </c>
      <c r="H25" s="34">
        <v>5</v>
      </c>
      <c r="I25" s="127" t="s">
        <v>177</v>
      </c>
    </row>
    <row r="26" spans="1:9" ht="12.75">
      <c r="A26" s="11" t="s">
        <v>433</v>
      </c>
      <c r="B26" s="34">
        <v>320</v>
      </c>
      <c r="C26" s="101">
        <v>21.6</v>
      </c>
      <c r="D26" s="34">
        <v>282</v>
      </c>
      <c r="E26" s="101">
        <v>24.5</v>
      </c>
      <c r="F26" s="34">
        <v>27</v>
      </c>
      <c r="G26" s="101">
        <v>9</v>
      </c>
      <c r="H26" s="34">
        <v>3</v>
      </c>
      <c r="I26" s="127" t="s">
        <v>177</v>
      </c>
    </row>
    <row r="27" spans="1:9" ht="12.75">
      <c r="A27" s="11" t="s">
        <v>434</v>
      </c>
      <c r="B27" s="34">
        <v>141</v>
      </c>
      <c r="C27" s="101">
        <v>9.5</v>
      </c>
      <c r="D27" s="34">
        <v>113</v>
      </c>
      <c r="E27" s="101">
        <v>9.8</v>
      </c>
      <c r="F27" s="34">
        <v>25</v>
      </c>
      <c r="G27" s="101">
        <v>8.4</v>
      </c>
      <c r="H27" s="34">
        <v>2</v>
      </c>
      <c r="I27" s="127" t="s">
        <v>177</v>
      </c>
    </row>
    <row r="28" spans="1:9" ht="12.75">
      <c r="A28" s="11" t="s">
        <v>435</v>
      </c>
      <c r="B28" s="34">
        <v>60</v>
      </c>
      <c r="C28" s="101">
        <v>4</v>
      </c>
      <c r="D28" s="34">
        <v>50</v>
      </c>
      <c r="E28" s="101">
        <v>4.3</v>
      </c>
      <c r="F28" s="34">
        <v>9</v>
      </c>
      <c r="G28" s="101">
        <v>3</v>
      </c>
      <c r="H28" s="51" t="s">
        <v>178</v>
      </c>
      <c r="I28" s="51" t="s">
        <v>178</v>
      </c>
    </row>
    <row r="29" spans="1:9" ht="12.75">
      <c r="A29" s="11" t="s">
        <v>436</v>
      </c>
      <c r="B29" s="34">
        <v>53</v>
      </c>
      <c r="C29" s="101">
        <v>3.6</v>
      </c>
      <c r="D29" s="34">
        <v>45</v>
      </c>
      <c r="E29" s="101">
        <v>3.9</v>
      </c>
      <c r="F29" s="34">
        <v>4</v>
      </c>
      <c r="G29" s="127" t="s">
        <v>177</v>
      </c>
      <c r="H29" s="34">
        <v>3</v>
      </c>
      <c r="I29" s="127" t="s">
        <v>177</v>
      </c>
    </row>
    <row r="30" spans="1:9" ht="12.75">
      <c r="A30" s="11" t="s">
        <v>34</v>
      </c>
      <c r="B30" s="34">
        <v>1076</v>
      </c>
      <c r="C30" s="101">
        <v>72.6</v>
      </c>
      <c r="D30" s="34">
        <v>884</v>
      </c>
      <c r="E30" s="101">
        <v>76.7</v>
      </c>
      <c r="F30" s="34">
        <v>170</v>
      </c>
      <c r="G30" s="101">
        <v>57</v>
      </c>
      <c r="H30" s="34">
        <v>19</v>
      </c>
      <c r="I30" s="101">
        <v>75.2</v>
      </c>
    </row>
    <row r="31" spans="1:9" ht="25.5" customHeight="1">
      <c r="A31" s="124" t="s">
        <v>437</v>
      </c>
      <c r="B31" s="125">
        <v>3161</v>
      </c>
      <c r="C31" s="126">
        <v>213.3</v>
      </c>
      <c r="D31" s="125">
        <v>2650</v>
      </c>
      <c r="E31" s="126">
        <v>230.1</v>
      </c>
      <c r="F31" s="125">
        <v>429</v>
      </c>
      <c r="G31" s="126">
        <v>143.8</v>
      </c>
      <c r="H31" s="125">
        <v>60</v>
      </c>
      <c r="I31" s="126">
        <v>237.6</v>
      </c>
    </row>
    <row r="33" spans="1:9" ht="27" customHeight="1">
      <c r="A33" s="166" t="s">
        <v>438</v>
      </c>
      <c r="B33" s="166"/>
      <c r="C33" s="166"/>
      <c r="D33" s="166"/>
      <c r="E33" s="166"/>
      <c r="F33" s="166"/>
      <c r="G33" s="166"/>
      <c r="H33" s="166"/>
      <c r="I33" s="166"/>
    </row>
    <row r="35" ht="12.75">
      <c r="A35" s="1" t="s">
        <v>134</v>
      </c>
    </row>
  </sheetData>
  <mergeCells count="9">
    <mergeCell ref="A33:I33"/>
    <mergeCell ref="A6:A7"/>
    <mergeCell ref="A2:I2"/>
    <mergeCell ref="A3:I3"/>
    <mergeCell ref="A4:I4"/>
    <mergeCell ref="B6:C6"/>
    <mergeCell ref="D6:E6"/>
    <mergeCell ref="F6:G6"/>
    <mergeCell ref="H6:I6"/>
  </mergeCells>
  <printOptions/>
  <pageMargins left="0.75" right="0.75" top="1" bottom="1" header="0.5" footer="0.5"/>
  <pageSetup horizontalDpi="600" verticalDpi="600" orientation="portrait" r:id="rId1"/>
</worksheet>
</file>

<file path=xl/worksheets/sheet49.xml><?xml version="1.0" encoding="utf-8"?>
<worksheet xmlns="http://schemas.openxmlformats.org/spreadsheetml/2006/main" xmlns:r="http://schemas.openxmlformats.org/officeDocument/2006/relationships">
  <dimension ref="A2:K24"/>
  <sheetViews>
    <sheetView workbookViewId="0" topLeftCell="A1">
      <selection activeCell="A2" sqref="A2:K5"/>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1" ht="12.75">
      <c r="A2" s="169" t="s">
        <v>439</v>
      </c>
      <c r="B2" s="169"/>
      <c r="C2" s="169"/>
      <c r="D2" s="169"/>
      <c r="E2" s="169"/>
      <c r="F2" s="169"/>
      <c r="G2" s="169"/>
      <c r="H2" s="169"/>
      <c r="I2" s="169"/>
      <c r="J2" s="169"/>
      <c r="K2" s="169"/>
    </row>
    <row r="3" spans="1:11" ht="12.75">
      <c r="A3" s="169" t="s">
        <v>440</v>
      </c>
      <c r="B3" s="169"/>
      <c r="C3" s="169"/>
      <c r="D3" s="169"/>
      <c r="E3" s="169"/>
      <c r="F3" s="169"/>
      <c r="G3" s="169"/>
      <c r="H3" s="169"/>
      <c r="I3" s="169"/>
      <c r="J3" s="169"/>
      <c r="K3" s="169"/>
    </row>
    <row r="4" spans="1:11" ht="12.75">
      <c r="A4" s="169" t="s">
        <v>371</v>
      </c>
      <c r="B4" s="169"/>
      <c r="C4" s="169"/>
      <c r="D4" s="169"/>
      <c r="E4" s="169"/>
      <c r="F4" s="169"/>
      <c r="G4" s="169"/>
      <c r="H4" s="169"/>
      <c r="I4" s="169"/>
      <c r="J4" s="169"/>
      <c r="K4" s="169"/>
    </row>
    <row r="5" spans="1:11" ht="12.75">
      <c r="A5" s="169" t="s">
        <v>166</v>
      </c>
      <c r="B5" s="169"/>
      <c r="C5" s="169"/>
      <c r="D5" s="169"/>
      <c r="E5" s="169"/>
      <c r="F5" s="169"/>
      <c r="G5" s="169"/>
      <c r="H5" s="169"/>
      <c r="I5" s="169"/>
      <c r="J5" s="169"/>
      <c r="K5" s="169"/>
    </row>
    <row r="7" spans="1:11" ht="12.75">
      <c r="A7" s="147" t="s">
        <v>37</v>
      </c>
      <c r="B7" s="214" t="s">
        <v>7</v>
      </c>
      <c r="C7" s="214"/>
      <c r="D7" s="214"/>
      <c r="E7" s="214"/>
      <c r="F7" s="214"/>
      <c r="G7" s="214"/>
      <c r="H7" s="214"/>
      <c r="I7" s="214"/>
      <c r="J7" s="214"/>
      <c r="K7" s="214"/>
    </row>
    <row r="8" spans="1:11" ht="12.75">
      <c r="A8" s="148"/>
      <c r="B8" s="214" t="s">
        <v>29</v>
      </c>
      <c r="C8" s="214"/>
      <c r="D8" s="214" t="s">
        <v>32</v>
      </c>
      <c r="E8" s="214"/>
      <c r="F8" s="214" t="s">
        <v>33</v>
      </c>
      <c r="G8" s="214"/>
      <c r="H8" s="214" t="s">
        <v>40</v>
      </c>
      <c r="I8" s="214"/>
      <c r="J8" s="214" t="s">
        <v>41</v>
      </c>
      <c r="K8" s="214"/>
    </row>
    <row r="9" spans="1:11" ht="12.75">
      <c r="A9" s="165"/>
      <c r="B9" s="16" t="s">
        <v>14</v>
      </c>
      <c r="C9" s="16" t="s">
        <v>138</v>
      </c>
      <c r="D9" s="16" t="s">
        <v>14</v>
      </c>
      <c r="E9" s="16" t="s">
        <v>138</v>
      </c>
      <c r="F9" s="16" t="s">
        <v>14</v>
      </c>
      <c r="G9" s="16" t="s">
        <v>138</v>
      </c>
      <c r="H9" s="16" t="s">
        <v>14</v>
      </c>
      <c r="I9" s="16" t="s">
        <v>138</v>
      </c>
      <c r="J9" s="16" t="s">
        <v>14</v>
      </c>
      <c r="K9" s="16" t="s">
        <v>138</v>
      </c>
    </row>
    <row r="10" spans="1:11" ht="12.75">
      <c r="A10" s="12" t="s">
        <v>16</v>
      </c>
      <c r="B10" s="30">
        <v>11</v>
      </c>
      <c r="C10" s="31">
        <v>277.77777777777777</v>
      </c>
      <c r="D10" s="30">
        <v>3</v>
      </c>
      <c r="E10" s="64" t="s">
        <v>177</v>
      </c>
      <c r="F10" s="30">
        <v>8</v>
      </c>
      <c r="G10" s="31">
        <v>284.69750889679716</v>
      </c>
      <c r="H10" s="44" t="s">
        <v>178</v>
      </c>
      <c r="I10" s="102" t="s">
        <v>178</v>
      </c>
      <c r="J10" s="44" t="s">
        <v>178</v>
      </c>
      <c r="K10" s="102" t="s">
        <v>178</v>
      </c>
    </row>
    <row r="11" spans="1:11" ht="12.75">
      <c r="A11" s="12" t="s">
        <v>17</v>
      </c>
      <c r="B11" s="30">
        <v>363</v>
      </c>
      <c r="C11" s="31">
        <v>189.5660347798841</v>
      </c>
      <c r="D11" s="30">
        <v>262</v>
      </c>
      <c r="E11" s="31">
        <v>232.6200834591139</v>
      </c>
      <c r="F11" s="30">
        <v>95</v>
      </c>
      <c r="G11" s="31">
        <v>126.16201859229747</v>
      </c>
      <c r="H11" s="30">
        <v>7</v>
      </c>
      <c r="I11" s="31">
        <v>254.54545454545456</v>
      </c>
      <c r="J11" s="30">
        <v>5</v>
      </c>
      <c r="K11" s="64" t="s">
        <v>177</v>
      </c>
    </row>
    <row r="12" spans="1:11" ht="12.75">
      <c r="A12" s="12" t="s">
        <v>18</v>
      </c>
      <c r="B12" s="30">
        <v>836</v>
      </c>
      <c r="C12" s="31">
        <v>212.4415531612116</v>
      </c>
      <c r="D12" s="30">
        <v>675</v>
      </c>
      <c r="E12" s="31">
        <v>231.22773362565084</v>
      </c>
      <c r="F12" s="30">
        <v>142</v>
      </c>
      <c r="G12" s="31">
        <v>150.3918661300572</v>
      </c>
      <c r="H12" s="30">
        <v>26</v>
      </c>
      <c r="I12" s="31">
        <v>452.9616724738676</v>
      </c>
      <c r="J12" s="30">
        <v>2</v>
      </c>
      <c r="K12" s="64" t="s">
        <v>177</v>
      </c>
    </row>
    <row r="13" spans="1:11" ht="12.75">
      <c r="A13" s="12" t="s">
        <v>19</v>
      </c>
      <c r="B13" s="30">
        <v>1007</v>
      </c>
      <c r="C13" s="31">
        <v>210.43612730654294</v>
      </c>
      <c r="D13" s="30">
        <v>877</v>
      </c>
      <c r="E13" s="31">
        <v>219.29385877175434</v>
      </c>
      <c r="F13" s="30">
        <v>110</v>
      </c>
      <c r="G13" s="31">
        <v>160.32648301996792</v>
      </c>
      <c r="H13" s="30">
        <v>30</v>
      </c>
      <c r="I13" s="31">
        <v>366.3003663003663</v>
      </c>
      <c r="J13" s="30">
        <v>3</v>
      </c>
      <c r="K13" s="64" t="s">
        <v>177</v>
      </c>
    </row>
    <row r="14" spans="1:11" ht="12.75">
      <c r="A14" s="12" t="s">
        <v>20</v>
      </c>
      <c r="B14" s="30">
        <v>692</v>
      </c>
      <c r="C14" s="31">
        <v>227.1682752281531</v>
      </c>
      <c r="D14" s="30">
        <v>612</v>
      </c>
      <c r="E14" s="31">
        <v>238.69885720971956</v>
      </c>
      <c r="F14" s="30">
        <v>64</v>
      </c>
      <c r="G14" s="31">
        <v>156.21186233829633</v>
      </c>
      <c r="H14" s="30">
        <v>12</v>
      </c>
      <c r="I14" s="31">
        <v>206.18556701030928</v>
      </c>
      <c r="J14" s="30">
        <v>8</v>
      </c>
      <c r="K14" s="31">
        <v>555.5555555555555</v>
      </c>
    </row>
    <row r="15" spans="1:11" ht="12.75">
      <c r="A15" s="12" t="s">
        <v>21</v>
      </c>
      <c r="B15" s="30">
        <v>212</v>
      </c>
      <c r="C15" s="31">
        <v>221.5024553338209</v>
      </c>
      <c r="D15" s="30">
        <v>187</v>
      </c>
      <c r="E15" s="31">
        <v>236.73882769970882</v>
      </c>
      <c r="F15" s="30">
        <v>21</v>
      </c>
      <c r="G15" s="31">
        <v>152.28426395939087</v>
      </c>
      <c r="H15" s="30">
        <v>5</v>
      </c>
      <c r="I15" s="64" t="s">
        <v>177</v>
      </c>
      <c r="J15" s="30">
        <v>2</v>
      </c>
      <c r="K15" s="64" t="s">
        <v>177</v>
      </c>
    </row>
    <row r="16" spans="1:11" ht="12.75">
      <c r="A16" s="12" t="s">
        <v>281</v>
      </c>
      <c r="B16" s="30">
        <v>38</v>
      </c>
      <c r="C16" s="31">
        <v>300.39525691699606</v>
      </c>
      <c r="D16" s="30">
        <v>33</v>
      </c>
      <c r="E16" s="31">
        <v>325.4437869822485</v>
      </c>
      <c r="F16" s="30">
        <v>3</v>
      </c>
      <c r="G16" s="64" t="s">
        <v>177</v>
      </c>
      <c r="H16" s="30">
        <v>2</v>
      </c>
      <c r="I16" s="64" t="s">
        <v>177</v>
      </c>
      <c r="J16" s="44" t="s">
        <v>178</v>
      </c>
      <c r="K16" s="102" t="s">
        <v>178</v>
      </c>
    </row>
    <row r="17" spans="1:11" ht="12.75">
      <c r="A17" s="4" t="s">
        <v>35</v>
      </c>
      <c r="B17" s="34">
        <v>2</v>
      </c>
      <c r="C17" s="102" t="s">
        <v>177</v>
      </c>
      <c r="D17" s="30">
        <v>1</v>
      </c>
      <c r="E17" s="102" t="s">
        <v>177</v>
      </c>
      <c r="F17" s="34">
        <v>1</v>
      </c>
      <c r="G17" s="102" t="s">
        <v>177</v>
      </c>
      <c r="H17" s="44" t="s">
        <v>178</v>
      </c>
      <c r="I17" s="102" t="s">
        <v>178</v>
      </c>
      <c r="J17" s="44" t="s">
        <v>178</v>
      </c>
      <c r="K17" s="102" t="s">
        <v>178</v>
      </c>
    </row>
    <row r="18" spans="1:11" ht="12.75">
      <c r="A18" s="5"/>
      <c r="B18" s="60"/>
      <c r="C18" s="106"/>
      <c r="D18" s="60"/>
      <c r="E18" s="106"/>
      <c r="F18" s="60"/>
      <c r="G18" s="106"/>
      <c r="H18" s="60"/>
      <c r="I18" s="106"/>
      <c r="J18" s="60"/>
      <c r="K18" s="106"/>
    </row>
    <row r="19" spans="1:11" ht="12.75">
      <c r="A19" s="24" t="s">
        <v>29</v>
      </c>
      <c r="B19" s="32">
        <v>3161</v>
      </c>
      <c r="C19" s="33">
        <v>213.34467212008317</v>
      </c>
      <c r="D19" s="32">
        <v>2650</v>
      </c>
      <c r="E19" s="33">
        <v>230.06268122862156</v>
      </c>
      <c r="F19" s="32">
        <v>444</v>
      </c>
      <c r="G19" s="33">
        <v>148.79855223030262</v>
      </c>
      <c r="H19" s="32">
        <v>82</v>
      </c>
      <c r="I19" s="33">
        <v>324.7524752475248</v>
      </c>
      <c r="J19" s="32">
        <v>20</v>
      </c>
      <c r="K19" s="33">
        <v>325.7328990228013</v>
      </c>
    </row>
    <row r="20" spans="1:11" ht="25.5">
      <c r="A20" s="23" t="s">
        <v>161</v>
      </c>
      <c r="B20" s="195">
        <v>26</v>
      </c>
      <c r="C20" s="193"/>
      <c r="D20" s="195">
        <v>27</v>
      </c>
      <c r="E20" s="193"/>
      <c r="F20" s="195">
        <v>24</v>
      </c>
      <c r="G20" s="193"/>
      <c r="H20" s="195">
        <v>26</v>
      </c>
      <c r="I20" s="193"/>
      <c r="J20" s="195">
        <v>29</v>
      </c>
      <c r="K20" s="193"/>
    </row>
    <row r="22" ht="12.75">
      <c r="A22" s="9" t="s">
        <v>442</v>
      </c>
    </row>
    <row r="24" ht="12.75">
      <c r="A24" s="1" t="s">
        <v>134</v>
      </c>
    </row>
  </sheetData>
  <mergeCells count="16">
    <mergeCell ref="B20:C20"/>
    <mergeCell ref="B8:C8"/>
    <mergeCell ref="D8:E8"/>
    <mergeCell ref="J20:K20"/>
    <mergeCell ref="H20:I20"/>
    <mergeCell ref="F20:G20"/>
    <mergeCell ref="D20:E20"/>
    <mergeCell ref="F8:G8"/>
    <mergeCell ref="H8:I8"/>
    <mergeCell ref="J8:K8"/>
    <mergeCell ref="B7:K7"/>
    <mergeCell ref="A7:A9"/>
    <mergeCell ref="A2:K2"/>
    <mergeCell ref="A3:K3"/>
    <mergeCell ref="A4:K4"/>
    <mergeCell ref="A5:K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C50"/>
  <sheetViews>
    <sheetView workbookViewId="0" topLeftCell="A1">
      <selection activeCell="A2" sqref="A2:C5"/>
    </sheetView>
  </sheetViews>
  <sheetFormatPr defaultColWidth="8.796875" defaultRowHeight="19.5"/>
  <cols>
    <col min="1" max="1" width="8.796875" style="1" customWidth="1"/>
    <col min="2" max="2" width="8.796875" style="2" customWidth="1"/>
    <col min="3" max="16384" width="8.796875" style="1" customWidth="1"/>
  </cols>
  <sheetData>
    <row r="2" spans="1:3" ht="12.75">
      <c r="A2" s="159" t="s">
        <v>141</v>
      </c>
      <c r="B2" s="159"/>
      <c r="C2" s="159"/>
    </row>
    <row r="3" spans="1:3" ht="12.75">
      <c r="A3" s="159" t="s">
        <v>142</v>
      </c>
      <c r="B3" s="159"/>
      <c r="C3" s="159"/>
    </row>
    <row r="4" spans="1:3" ht="12.75">
      <c r="A4" s="159" t="s">
        <v>143</v>
      </c>
      <c r="B4" s="159"/>
      <c r="C4" s="159"/>
    </row>
    <row r="5" spans="1:3" ht="12.75">
      <c r="A5" s="159" t="s">
        <v>131</v>
      </c>
      <c r="B5" s="159"/>
      <c r="C5" s="159"/>
    </row>
    <row r="7" spans="1:3" ht="12.75">
      <c r="A7" s="6" t="s">
        <v>137</v>
      </c>
      <c r="B7" s="6" t="s">
        <v>132</v>
      </c>
      <c r="C7" s="6" t="s">
        <v>139</v>
      </c>
    </row>
    <row r="8" spans="1:3" ht="12.75">
      <c r="A8" s="146" t="s">
        <v>140</v>
      </c>
      <c r="B8" s="4">
        <v>1900</v>
      </c>
      <c r="C8" s="144">
        <v>78.5</v>
      </c>
    </row>
    <row r="9" spans="1:3" ht="12.75">
      <c r="A9" s="144">
        <v>126.8</v>
      </c>
      <c r="B9" s="4">
        <v>1910</v>
      </c>
      <c r="C9" s="144">
        <v>99</v>
      </c>
    </row>
    <row r="10" spans="1:3" ht="12.75">
      <c r="A10" s="144">
        <v>117.9</v>
      </c>
      <c r="B10" s="4">
        <v>1920</v>
      </c>
      <c r="C10" s="144">
        <v>111.6</v>
      </c>
    </row>
    <row r="11" spans="1:3" ht="12.75">
      <c r="A11" s="144">
        <v>89.2</v>
      </c>
      <c r="B11" s="4">
        <v>1930</v>
      </c>
      <c r="C11" s="144">
        <v>87.6</v>
      </c>
    </row>
    <row r="12" spans="1:3" ht="12.75">
      <c r="A12" s="144">
        <v>79.9</v>
      </c>
      <c r="B12" s="4">
        <v>1940</v>
      </c>
      <c r="C12" s="144">
        <v>78.9</v>
      </c>
    </row>
    <row r="13" spans="1:3" ht="12.75">
      <c r="A13" s="144">
        <v>106.2</v>
      </c>
      <c r="B13" s="4">
        <v>1950</v>
      </c>
      <c r="C13" s="144">
        <v>110.5</v>
      </c>
    </row>
    <row r="14" spans="1:3" ht="12.75">
      <c r="A14" s="144"/>
      <c r="B14" s="4"/>
      <c r="C14" s="144"/>
    </row>
    <row r="15" spans="1:3" ht="12.75">
      <c r="A15" s="144">
        <v>118</v>
      </c>
      <c r="B15" s="4">
        <v>1960</v>
      </c>
      <c r="C15" s="144">
        <v>123.1</v>
      </c>
    </row>
    <row r="16" spans="1:3" ht="12.75">
      <c r="A16" s="144">
        <v>117.1</v>
      </c>
      <c r="B16" s="4">
        <v>1961</v>
      </c>
      <c r="C16" s="144">
        <v>119</v>
      </c>
    </row>
    <row r="17" spans="1:3" ht="12.75">
      <c r="A17" s="144">
        <v>112</v>
      </c>
      <c r="B17" s="4">
        <v>1962</v>
      </c>
      <c r="C17" s="144">
        <v>110.8</v>
      </c>
    </row>
    <row r="18" spans="1:3" ht="12.75">
      <c r="A18" s="144">
        <v>108.3</v>
      </c>
      <c r="B18" s="4">
        <v>1963</v>
      </c>
      <c r="C18" s="144">
        <v>106.6</v>
      </c>
    </row>
    <row r="19" spans="1:3" ht="12.75">
      <c r="A19" s="144">
        <v>104.7</v>
      </c>
      <c r="B19" s="4">
        <v>1964</v>
      </c>
      <c r="C19" s="144">
        <v>102.6</v>
      </c>
    </row>
    <row r="20" spans="1:3" ht="12.75">
      <c r="A20" s="144">
        <v>96.3</v>
      </c>
      <c r="B20" s="4">
        <v>1965</v>
      </c>
      <c r="C20" s="144">
        <v>95.9</v>
      </c>
    </row>
    <row r="21" spans="1:3" ht="12.75">
      <c r="A21" s="144">
        <v>90.8</v>
      </c>
      <c r="B21" s="4">
        <v>1966</v>
      </c>
      <c r="C21" s="144">
        <v>94</v>
      </c>
    </row>
    <row r="22" spans="1:3" ht="12.75">
      <c r="A22" s="144">
        <v>87.2</v>
      </c>
      <c r="B22" s="4">
        <v>1967</v>
      </c>
      <c r="C22" s="144">
        <v>90.8</v>
      </c>
    </row>
    <row r="23" spans="1:3" ht="12.75">
      <c r="A23" s="144">
        <v>85.2</v>
      </c>
      <c r="B23" s="4">
        <v>1968</v>
      </c>
      <c r="C23" s="144">
        <v>87.3</v>
      </c>
    </row>
    <row r="24" spans="1:3" ht="12.75">
      <c r="A24" s="144">
        <v>86.1</v>
      </c>
      <c r="B24" s="4">
        <v>1969</v>
      </c>
      <c r="C24" s="144">
        <v>89.6</v>
      </c>
    </row>
    <row r="25" spans="1:3" ht="12.75">
      <c r="A25" s="144"/>
      <c r="B25" s="4"/>
      <c r="C25" s="144"/>
    </row>
    <row r="26" spans="1:3" ht="12.75">
      <c r="A26" s="144">
        <v>87.9</v>
      </c>
      <c r="B26" s="4">
        <v>1970</v>
      </c>
      <c r="C26" s="144">
        <v>91.7</v>
      </c>
    </row>
    <row r="27" spans="1:3" ht="12.75">
      <c r="A27" s="144">
        <v>81.6</v>
      </c>
      <c r="B27" s="4">
        <v>1971</v>
      </c>
      <c r="C27" s="144">
        <v>85</v>
      </c>
    </row>
    <row r="28" spans="1:3" ht="12.75">
      <c r="A28" s="144">
        <v>73.1</v>
      </c>
      <c r="B28" s="4">
        <v>1972</v>
      </c>
      <c r="C28" s="144">
        <v>75.7</v>
      </c>
    </row>
    <row r="29" spans="1:3" ht="12.75">
      <c r="A29" s="144">
        <v>68.8</v>
      </c>
      <c r="B29" s="4">
        <v>1973</v>
      </c>
      <c r="C29" s="144">
        <v>71.7</v>
      </c>
    </row>
    <row r="30" spans="1:3" ht="12.75">
      <c r="A30" s="144">
        <v>67.8</v>
      </c>
      <c r="B30" s="4">
        <v>1974</v>
      </c>
      <c r="C30" s="144">
        <v>68.3</v>
      </c>
    </row>
    <row r="31" spans="1:3" ht="12.75">
      <c r="A31" s="144">
        <v>66</v>
      </c>
      <c r="B31" s="4">
        <v>1975</v>
      </c>
      <c r="C31" s="144">
        <v>65.8</v>
      </c>
    </row>
    <row r="32" spans="1:3" ht="12.75">
      <c r="A32" s="144">
        <v>65</v>
      </c>
      <c r="B32" s="4">
        <v>1976</v>
      </c>
      <c r="C32" s="144">
        <v>63.6</v>
      </c>
    </row>
    <row r="33" spans="1:3" ht="12.75">
      <c r="A33" s="144">
        <v>66.8</v>
      </c>
      <c r="B33" s="4">
        <v>1977</v>
      </c>
      <c r="C33" s="144">
        <v>65.8</v>
      </c>
    </row>
    <row r="34" spans="1:3" ht="12.75">
      <c r="A34" s="144">
        <v>65.5</v>
      </c>
      <c r="B34" s="4">
        <v>1978</v>
      </c>
      <c r="C34" s="144">
        <v>64.9</v>
      </c>
    </row>
    <row r="35" spans="1:3" ht="12.75">
      <c r="A35" s="144">
        <v>67.2</v>
      </c>
      <c r="B35" s="4">
        <v>1979</v>
      </c>
      <c r="C35" s="144">
        <v>66.4</v>
      </c>
    </row>
    <row r="36" spans="1:3" ht="12.75">
      <c r="A36" s="144"/>
      <c r="B36" s="4"/>
      <c r="C36" s="144"/>
    </row>
    <row r="37" spans="1:3" ht="12.75">
      <c r="A37" s="144">
        <v>68.4</v>
      </c>
      <c r="B37" s="4">
        <v>1980</v>
      </c>
      <c r="C37" s="144">
        <v>66.3</v>
      </c>
    </row>
    <row r="38" spans="1:3" ht="12.75">
      <c r="A38" s="144">
        <v>67.4</v>
      </c>
      <c r="B38" s="4">
        <v>1981</v>
      </c>
      <c r="C38" s="144">
        <v>63.2</v>
      </c>
    </row>
    <row r="39" spans="1:3" ht="12.75">
      <c r="A39" s="144">
        <v>67.3</v>
      </c>
      <c r="B39" s="4">
        <v>1982</v>
      </c>
      <c r="C39" s="144">
        <v>61.7</v>
      </c>
    </row>
    <row r="40" spans="1:3" ht="12.75">
      <c r="A40" s="144">
        <v>65.8</v>
      </c>
      <c r="B40" s="4">
        <v>1983</v>
      </c>
      <c r="C40" s="144">
        <v>59.3</v>
      </c>
    </row>
    <row r="41" spans="1:3" ht="12.75">
      <c r="A41" s="144">
        <v>65.4</v>
      </c>
      <c r="B41" s="4">
        <v>1984</v>
      </c>
      <c r="C41" s="144">
        <v>63.1</v>
      </c>
    </row>
    <row r="42" spans="1:3" ht="12.75">
      <c r="A42" s="144">
        <v>66.2</v>
      </c>
      <c r="B42" s="4">
        <v>1985</v>
      </c>
      <c r="C42" s="144">
        <v>63.8</v>
      </c>
    </row>
    <row r="43" spans="1:3" ht="12.75">
      <c r="A43" s="144">
        <v>65.4</v>
      </c>
      <c r="B43" s="4">
        <v>1986</v>
      </c>
      <c r="C43" s="144">
        <v>63.2</v>
      </c>
    </row>
    <row r="44" spans="1:3" ht="12.75">
      <c r="A44" s="144">
        <v>65.7</v>
      </c>
      <c r="B44" s="4">
        <v>1987</v>
      </c>
      <c r="C44" s="144">
        <v>64.3</v>
      </c>
    </row>
    <row r="45" spans="1:3" ht="12.75">
      <c r="A45" s="144">
        <v>67.2</v>
      </c>
      <c r="B45" s="4">
        <v>1988</v>
      </c>
      <c r="C45" s="144">
        <v>63.9</v>
      </c>
    </row>
    <row r="46" spans="1:3" ht="12.75">
      <c r="A46" s="145">
        <v>68.8</v>
      </c>
      <c r="B46" s="5">
        <v>1989</v>
      </c>
      <c r="C46" s="145">
        <v>67.9</v>
      </c>
    </row>
    <row r="48" ht="12.75">
      <c r="A48" s="1" t="s">
        <v>144</v>
      </c>
    </row>
    <row r="50" spans="1:3" ht="25.5" customHeight="1">
      <c r="A50" s="166" t="s">
        <v>134</v>
      </c>
      <c r="B50" s="167"/>
      <c r="C50" s="166"/>
    </row>
  </sheetData>
  <mergeCells count="5">
    <mergeCell ref="A50:C50"/>
    <mergeCell ref="A2:C2"/>
    <mergeCell ref="A3:C3"/>
    <mergeCell ref="A4:C4"/>
    <mergeCell ref="A5:C5"/>
  </mergeCells>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dimension ref="A2:K24"/>
  <sheetViews>
    <sheetView workbookViewId="0" topLeftCell="A1">
      <selection activeCell="A1" sqref="A1"/>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1" ht="12.75">
      <c r="A2" s="169" t="s">
        <v>443</v>
      </c>
      <c r="B2" s="169"/>
      <c r="C2" s="169"/>
      <c r="D2" s="169"/>
      <c r="E2" s="169"/>
      <c r="F2" s="169"/>
      <c r="G2" s="169"/>
      <c r="H2" s="169"/>
      <c r="I2" s="169"/>
      <c r="J2" s="169"/>
      <c r="K2" s="169"/>
    </row>
    <row r="3" spans="1:11" ht="12.75">
      <c r="A3" s="169" t="s">
        <v>440</v>
      </c>
      <c r="B3" s="169"/>
      <c r="C3" s="169"/>
      <c r="D3" s="169"/>
      <c r="E3" s="169"/>
      <c r="F3" s="169"/>
      <c r="G3" s="169"/>
      <c r="H3" s="169"/>
      <c r="I3" s="169"/>
      <c r="J3" s="169"/>
      <c r="K3" s="169"/>
    </row>
    <row r="4" spans="1:11" ht="12.75">
      <c r="A4" s="169" t="s">
        <v>374</v>
      </c>
      <c r="B4" s="169"/>
      <c r="C4" s="169"/>
      <c r="D4" s="169"/>
      <c r="E4" s="169"/>
      <c r="F4" s="169"/>
      <c r="G4" s="169"/>
      <c r="H4" s="169"/>
      <c r="I4" s="169"/>
      <c r="J4" s="169"/>
      <c r="K4" s="169"/>
    </row>
    <row r="5" spans="1:11" ht="12.75">
      <c r="A5" s="169" t="s">
        <v>166</v>
      </c>
      <c r="B5" s="169"/>
      <c r="C5" s="169"/>
      <c r="D5" s="169"/>
      <c r="E5" s="169"/>
      <c r="F5" s="169"/>
      <c r="G5" s="169"/>
      <c r="H5" s="169"/>
      <c r="I5" s="169"/>
      <c r="J5" s="169"/>
      <c r="K5" s="169"/>
    </row>
    <row r="7" spans="1:11" ht="12.75">
      <c r="A7" s="147" t="s">
        <v>37</v>
      </c>
      <c r="B7" s="214" t="s">
        <v>168</v>
      </c>
      <c r="C7" s="214"/>
      <c r="D7" s="214"/>
      <c r="E7" s="214"/>
      <c r="F7" s="214"/>
      <c r="G7" s="214"/>
      <c r="H7" s="214"/>
      <c r="I7" s="214"/>
      <c r="J7" s="214"/>
      <c r="K7" s="214"/>
    </row>
    <row r="8" spans="1:11" ht="12.75">
      <c r="A8" s="148"/>
      <c r="B8" s="214" t="s">
        <v>29</v>
      </c>
      <c r="C8" s="214"/>
      <c r="D8" s="214" t="s">
        <v>32</v>
      </c>
      <c r="E8" s="214"/>
      <c r="F8" s="214" t="s">
        <v>33</v>
      </c>
      <c r="G8" s="214"/>
      <c r="H8" s="214" t="s">
        <v>40</v>
      </c>
      <c r="I8" s="214"/>
      <c r="J8" s="214" t="s">
        <v>41</v>
      </c>
      <c r="K8" s="214"/>
    </row>
    <row r="9" spans="1:11" ht="12.75">
      <c r="A9" s="165"/>
      <c r="B9" s="16" t="s">
        <v>14</v>
      </c>
      <c r="C9" s="16" t="s">
        <v>138</v>
      </c>
      <c r="D9" s="16" t="s">
        <v>14</v>
      </c>
      <c r="E9" s="16" t="s">
        <v>138</v>
      </c>
      <c r="F9" s="16" t="s">
        <v>14</v>
      </c>
      <c r="G9" s="16" t="s">
        <v>138</v>
      </c>
      <c r="H9" s="16" t="s">
        <v>14</v>
      </c>
      <c r="I9" s="16" t="s">
        <v>138</v>
      </c>
      <c r="J9" s="16" t="s">
        <v>14</v>
      </c>
      <c r="K9" s="16" t="s">
        <v>138</v>
      </c>
    </row>
    <row r="10" spans="1:11" ht="12.75">
      <c r="A10" s="12" t="s">
        <v>16</v>
      </c>
      <c r="B10" s="30">
        <v>11</v>
      </c>
      <c r="C10" s="31">
        <v>277.77777777777777</v>
      </c>
      <c r="D10" s="30">
        <v>3</v>
      </c>
      <c r="E10" s="64" t="s">
        <v>177</v>
      </c>
      <c r="F10" s="30">
        <v>8</v>
      </c>
      <c r="G10" s="31">
        <v>284.69750889679716</v>
      </c>
      <c r="H10" s="44" t="s">
        <v>178</v>
      </c>
      <c r="I10" s="102" t="s">
        <v>178</v>
      </c>
      <c r="J10" s="44" t="s">
        <v>178</v>
      </c>
      <c r="K10" s="102" t="s">
        <v>178</v>
      </c>
    </row>
    <row r="11" spans="1:11" ht="12.75">
      <c r="A11" s="12" t="s">
        <v>17</v>
      </c>
      <c r="B11" s="30">
        <v>363</v>
      </c>
      <c r="C11" s="31">
        <v>189.5660347798841</v>
      </c>
      <c r="D11" s="30">
        <v>256</v>
      </c>
      <c r="E11" s="31">
        <v>231.42288917013198</v>
      </c>
      <c r="F11" s="30">
        <v>95</v>
      </c>
      <c r="G11" s="31">
        <v>124.18300653594771</v>
      </c>
      <c r="H11" s="30">
        <v>7</v>
      </c>
      <c r="I11" s="31">
        <v>194.98607242339833</v>
      </c>
      <c r="J11" s="30">
        <v>5</v>
      </c>
      <c r="K11" s="64" t="s">
        <v>177</v>
      </c>
    </row>
    <row r="12" spans="1:11" ht="12.75">
      <c r="A12" s="12" t="s">
        <v>18</v>
      </c>
      <c r="B12" s="30">
        <v>836</v>
      </c>
      <c r="C12" s="31">
        <v>212.4415531612116</v>
      </c>
      <c r="D12" s="30">
        <v>666</v>
      </c>
      <c r="E12" s="31">
        <v>231.79729917861616</v>
      </c>
      <c r="F12" s="30">
        <v>142</v>
      </c>
      <c r="G12" s="31">
        <v>145.8654340010272</v>
      </c>
      <c r="H12" s="30">
        <v>26</v>
      </c>
      <c r="I12" s="31">
        <v>344.82758620689657</v>
      </c>
      <c r="J12" s="30">
        <v>2</v>
      </c>
      <c r="K12" s="64" t="s">
        <v>177</v>
      </c>
    </row>
    <row r="13" spans="1:11" ht="12.75">
      <c r="A13" s="12" t="s">
        <v>19</v>
      </c>
      <c r="B13" s="30">
        <v>1007</v>
      </c>
      <c r="C13" s="31">
        <v>210.43612730654294</v>
      </c>
      <c r="D13" s="30">
        <v>864</v>
      </c>
      <c r="E13" s="31">
        <v>218.16529050829485</v>
      </c>
      <c r="F13" s="30">
        <v>110</v>
      </c>
      <c r="G13" s="31">
        <v>155.01691093573845</v>
      </c>
      <c r="H13" s="30">
        <v>30</v>
      </c>
      <c r="I13" s="31">
        <v>302.4193548387097</v>
      </c>
      <c r="J13" s="30">
        <v>3</v>
      </c>
      <c r="K13" s="64" t="s">
        <v>177</v>
      </c>
    </row>
    <row r="14" spans="1:11" ht="12.75">
      <c r="A14" s="12" t="s">
        <v>20</v>
      </c>
      <c r="B14" s="30">
        <v>692</v>
      </c>
      <c r="C14" s="31">
        <v>227.1682752281531</v>
      </c>
      <c r="D14" s="30">
        <v>608</v>
      </c>
      <c r="E14" s="31">
        <v>239.72872801829507</v>
      </c>
      <c r="F14" s="30">
        <v>64</v>
      </c>
      <c r="G14" s="31">
        <v>150.48201269691984</v>
      </c>
      <c r="H14" s="30">
        <v>12</v>
      </c>
      <c r="I14" s="31">
        <v>166.89847009735743</v>
      </c>
      <c r="J14" s="30">
        <v>8</v>
      </c>
      <c r="K14" s="31">
        <v>625</v>
      </c>
    </row>
    <row r="15" spans="1:11" ht="12.75">
      <c r="A15" s="12" t="s">
        <v>21</v>
      </c>
      <c r="B15" s="30">
        <v>212</v>
      </c>
      <c r="C15" s="31">
        <v>221.5024553338209</v>
      </c>
      <c r="D15" s="30">
        <v>184</v>
      </c>
      <c r="E15" s="31">
        <v>236.47346099473074</v>
      </c>
      <c r="F15" s="30">
        <v>21</v>
      </c>
      <c r="G15" s="31">
        <v>143.73716632443532</v>
      </c>
      <c r="H15" s="30">
        <v>5</v>
      </c>
      <c r="I15" s="64" t="s">
        <v>177</v>
      </c>
      <c r="J15" s="30">
        <v>2</v>
      </c>
      <c r="K15" s="64" t="s">
        <v>177</v>
      </c>
    </row>
    <row r="16" spans="1:11" ht="12.75">
      <c r="A16" s="12" t="s">
        <v>281</v>
      </c>
      <c r="B16" s="30">
        <v>38</v>
      </c>
      <c r="C16" s="31">
        <v>300.39525691699606</v>
      </c>
      <c r="D16" s="30">
        <v>33</v>
      </c>
      <c r="E16" s="31">
        <v>330.66132264529057</v>
      </c>
      <c r="F16" s="30">
        <v>3</v>
      </c>
      <c r="G16" s="64" t="s">
        <v>177</v>
      </c>
      <c r="H16" s="30">
        <v>2</v>
      </c>
      <c r="I16" s="64" t="s">
        <v>177</v>
      </c>
      <c r="J16" s="44" t="s">
        <v>178</v>
      </c>
      <c r="K16" s="102" t="s">
        <v>178</v>
      </c>
    </row>
    <row r="17" spans="1:11" ht="12.75">
      <c r="A17" s="4" t="s">
        <v>35</v>
      </c>
      <c r="B17" s="34">
        <v>2</v>
      </c>
      <c r="C17" s="64" t="s">
        <v>177</v>
      </c>
      <c r="D17" s="30">
        <v>1</v>
      </c>
      <c r="E17" s="64" t="s">
        <v>177</v>
      </c>
      <c r="F17" s="34">
        <v>1</v>
      </c>
      <c r="G17" s="64" t="s">
        <v>177</v>
      </c>
      <c r="H17" s="44" t="s">
        <v>178</v>
      </c>
      <c r="I17" s="102" t="s">
        <v>178</v>
      </c>
      <c r="J17" s="44" t="s">
        <v>178</v>
      </c>
      <c r="K17" s="102" t="s">
        <v>178</v>
      </c>
    </row>
    <row r="18" spans="1:11" ht="12.75">
      <c r="A18" s="5"/>
      <c r="B18" s="60"/>
      <c r="C18" s="106"/>
      <c r="D18" s="60"/>
      <c r="E18" s="106"/>
      <c r="F18" s="60"/>
      <c r="G18" s="106"/>
      <c r="H18" s="60"/>
      <c r="I18" s="106"/>
      <c r="J18" s="60"/>
      <c r="K18" s="106"/>
    </row>
    <row r="19" spans="1:11" ht="12.75">
      <c r="A19" s="24" t="s">
        <v>29</v>
      </c>
      <c r="B19" s="32">
        <v>3161</v>
      </c>
      <c r="C19" s="31">
        <v>213.34467212008317</v>
      </c>
      <c r="D19" s="32">
        <v>2650</v>
      </c>
      <c r="E19" s="31">
        <v>233.0202947486898</v>
      </c>
      <c r="F19" s="32">
        <v>444</v>
      </c>
      <c r="G19" s="31">
        <v>144.4842173771559</v>
      </c>
      <c r="H19" s="32">
        <v>82</v>
      </c>
      <c r="I19" s="31">
        <v>260.1522842639594</v>
      </c>
      <c r="J19" s="32">
        <v>20</v>
      </c>
      <c r="K19" s="31">
        <v>358.42293906810033</v>
      </c>
    </row>
    <row r="20" spans="1:11" ht="25.5">
      <c r="A20" s="23" t="s">
        <v>161</v>
      </c>
      <c r="B20" s="195">
        <v>26</v>
      </c>
      <c r="C20" s="193"/>
      <c r="D20" s="195">
        <v>27</v>
      </c>
      <c r="E20" s="193"/>
      <c r="F20" s="195">
        <v>24</v>
      </c>
      <c r="G20" s="193"/>
      <c r="H20" s="195">
        <v>26</v>
      </c>
      <c r="I20" s="193"/>
      <c r="J20" s="195">
        <v>29</v>
      </c>
      <c r="K20" s="193"/>
    </row>
    <row r="22" ht="12.75">
      <c r="A22" s="9" t="s">
        <v>441</v>
      </c>
    </row>
    <row r="24" ht="12.75">
      <c r="A24" s="1" t="s">
        <v>134</v>
      </c>
    </row>
  </sheetData>
  <mergeCells count="16">
    <mergeCell ref="B7:K7"/>
    <mergeCell ref="A7:A9"/>
    <mergeCell ref="A2:K2"/>
    <mergeCell ref="A3:K3"/>
    <mergeCell ref="A4:K4"/>
    <mergeCell ref="A5:K5"/>
    <mergeCell ref="B20:C20"/>
    <mergeCell ref="B8:C8"/>
    <mergeCell ref="D8:E8"/>
    <mergeCell ref="J20:K20"/>
    <mergeCell ref="H20:I20"/>
    <mergeCell ref="F20:G20"/>
    <mergeCell ref="D20:E20"/>
    <mergeCell ref="F8:G8"/>
    <mergeCell ref="H8:I8"/>
    <mergeCell ref="J8:K8"/>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2:K29"/>
  <sheetViews>
    <sheetView workbookViewId="0" topLeftCell="A1">
      <selection activeCell="A2" sqref="A2:K5"/>
    </sheetView>
  </sheetViews>
  <sheetFormatPr defaultColWidth="8.796875" defaultRowHeight="19.5"/>
  <cols>
    <col min="1" max="1" width="18.09765625" style="1" customWidth="1"/>
    <col min="2" max="2" width="8.796875" style="1" customWidth="1"/>
    <col min="3" max="3" width="4.796875" style="1" customWidth="1"/>
    <col min="4" max="4" width="8.796875" style="1" customWidth="1"/>
    <col min="5" max="5" width="4.796875" style="1" customWidth="1"/>
    <col min="6" max="6" width="8.796875" style="1" customWidth="1"/>
    <col min="7" max="7" width="4.796875" style="1" customWidth="1"/>
    <col min="8" max="8" width="8.796875" style="1" customWidth="1"/>
    <col min="9" max="9" width="4.796875" style="1" customWidth="1"/>
    <col min="10" max="10" width="8.796875" style="104" customWidth="1"/>
    <col min="11" max="11" width="4.796875" style="1" customWidth="1"/>
    <col min="12" max="16384" width="8.796875" style="1" customWidth="1"/>
  </cols>
  <sheetData>
    <row r="2" spans="1:11" ht="12.75">
      <c r="A2" s="159" t="s">
        <v>444</v>
      </c>
      <c r="B2" s="159"/>
      <c r="C2" s="159"/>
      <c r="D2" s="159"/>
      <c r="E2" s="159"/>
      <c r="F2" s="159"/>
      <c r="G2" s="159"/>
      <c r="H2" s="159"/>
      <c r="I2" s="159"/>
      <c r="J2" s="159"/>
      <c r="K2" s="159"/>
    </row>
    <row r="3" spans="1:11" ht="12.75">
      <c r="A3" s="159" t="s">
        <v>445</v>
      </c>
      <c r="B3" s="159"/>
      <c r="C3" s="159"/>
      <c r="D3" s="159"/>
      <c r="E3" s="159"/>
      <c r="F3" s="159"/>
      <c r="G3" s="159"/>
      <c r="H3" s="159"/>
      <c r="I3" s="159"/>
      <c r="J3" s="159"/>
      <c r="K3" s="159"/>
    </row>
    <row r="4" spans="1:11" ht="12.75">
      <c r="A4" s="159" t="s">
        <v>446</v>
      </c>
      <c r="B4" s="159"/>
      <c r="C4" s="159"/>
      <c r="D4" s="159"/>
      <c r="E4" s="159"/>
      <c r="F4" s="159"/>
      <c r="G4" s="159"/>
      <c r="H4" s="159"/>
      <c r="I4" s="159"/>
      <c r="J4" s="159"/>
      <c r="K4" s="159"/>
    </row>
    <row r="5" spans="1:11" ht="12.75">
      <c r="A5" s="159" t="s">
        <v>166</v>
      </c>
      <c r="B5" s="159"/>
      <c r="C5" s="159"/>
      <c r="D5" s="159"/>
      <c r="E5" s="159"/>
      <c r="F5" s="159"/>
      <c r="G5" s="159"/>
      <c r="H5" s="159"/>
      <c r="I5" s="159"/>
      <c r="J5" s="159"/>
      <c r="K5" s="159"/>
    </row>
    <row r="7" spans="1:11" ht="12.75">
      <c r="A7" s="150" t="s">
        <v>447</v>
      </c>
      <c r="B7" s="163" t="s">
        <v>29</v>
      </c>
      <c r="C7" s="163"/>
      <c r="D7" s="163" t="s">
        <v>32</v>
      </c>
      <c r="E7" s="163"/>
      <c r="F7" s="163" t="s">
        <v>33</v>
      </c>
      <c r="G7" s="163"/>
      <c r="H7" s="163" t="s">
        <v>34</v>
      </c>
      <c r="I7" s="163"/>
      <c r="J7" s="219" t="s">
        <v>35</v>
      </c>
      <c r="K7" s="163"/>
    </row>
    <row r="8" spans="1:11" ht="12.75">
      <c r="A8" s="191"/>
      <c r="B8" s="5" t="s">
        <v>14</v>
      </c>
      <c r="C8" s="5" t="s">
        <v>292</v>
      </c>
      <c r="D8" s="5" t="s">
        <v>14</v>
      </c>
      <c r="E8" s="5" t="s">
        <v>292</v>
      </c>
      <c r="F8" s="5" t="s">
        <v>14</v>
      </c>
      <c r="G8" s="5" t="s">
        <v>292</v>
      </c>
      <c r="H8" s="5" t="s">
        <v>14</v>
      </c>
      <c r="I8" s="5" t="s">
        <v>292</v>
      </c>
      <c r="J8" s="83" t="s">
        <v>14</v>
      </c>
      <c r="K8" s="5" t="s">
        <v>292</v>
      </c>
    </row>
    <row r="9" spans="1:11" ht="12.75">
      <c r="A9" s="20"/>
      <c r="B9" s="20"/>
      <c r="C9" s="20"/>
      <c r="D9" s="129"/>
      <c r="E9" s="20"/>
      <c r="F9" s="129"/>
      <c r="G9" s="130"/>
      <c r="H9" s="129"/>
      <c r="I9" s="130"/>
      <c r="J9" s="129"/>
      <c r="K9" s="130"/>
    </row>
    <row r="10" spans="1:11" ht="12.75">
      <c r="A10" s="11" t="s">
        <v>464</v>
      </c>
      <c r="B10" s="34">
        <v>8626</v>
      </c>
      <c r="C10" s="101">
        <v>5.8</v>
      </c>
      <c r="D10" s="34">
        <v>6285</v>
      </c>
      <c r="E10" s="101">
        <v>5.5</v>
      </c>
      <c r="F10" s="34">
        <v>2169</v>
      </c>
      <c r="G10" s="101">
        <v>7.3</v>
      </c>
      <c r="H10" s="34">
        <v>132</v>
      </c>
      <c r="I10" s="101">
        <v>5.2</v>
      </c>
      <c r="J10" s="34">
        <v>40</v>
      </c>
      <c r="K10" s="101">
        <v>6.5</v>
      </c>
    </row>
    <row r="11" spans="1:11" ht="12.75">
      <c r="A11" s="11" t="s">
        <v>448</v>
      </c>
      <c r="B11" s="34">
        <v>6245</v>
      </c>
      <c r="C11" s="101">
        <v>4.2</v>
      </c>
      <c r="D11" s="34">
        <v>4762</v>
      </c>
      <c r="E11" s="101">
        <v>4.1</v>
      </c>
      <c r="F11" s="34">
        <v>1339</v>
      </c>
      <c r="G11" s="101">
        <v>4.5</v>
      </c>
      <c r="H11" s="34">
        <v>106</v>
      </c>
      <c r="I11" s="101">
        <v>4.2</v>
      </c>
      <c r="J11" s="34">
        <v>38</v>
      </c>
      <c r="K11" s="101">
        <v>6.2</v>
      </c>
    </row>
    <row r="12" spans="1:11" ht="28.5" customHeight="1">
      <c r="A12" s="128" t="s">
        <v>449</v>
      </c>
      <c r="B12" s="34">
        <v>6220</v>
      </c>
      <c r="C12" s="101">
        <v>4.2</v>
      </c>
      <c r="D12" s="34">
        <v>4643</v>
      </c>
      <c r="E12" s="101">
        <v>4</v>
      </c>
      <c r="F12" s="34">
        <v>1454</v>
      </c>
      <c r="G12" s="101">
        <v>4.9</v>
      </c>
      <c r="H12" s="34">
        <v>99</v>
      </c>
      <c r="I12" s="101">
        <v>3.9</v>
      </c>
      <c r="J12" s="34">
        <v>24</v>
      </c>
      <c r="K12" s="101">
        <v>3.9</v>
      </c>
    </row>
    <row r="13" spans="1:11" ht="12.75">
      <c r="A13" s="11" t="s">
        <v>450</v>
      </c>
      <c r="B13" s="34">
        <v>5874</v>
      </c>
      <c r="C13" s="101">
        <v>4</v>
      </c>
      <c r="D13" s="34">
        <v>4854</v>
      </c>
      <c r="E13" s="101">
        <v>4.2</v>
      </c>
      <c r="F13" s="34">
        <v>892</v>
      </c>
      <c r="G13" s="101">
        <v>3</v>
      </c>
      <c r="H13" s="34">
        <v>96</v>
      </c>
      <c r="I13" s="101">
        <v>3.8</v>
      </c>
      <c r="J13" s="34">
        <v>32</v>
      </c>
      <c r="K13" s="101">
        <v>5.2</v>
      </c>
    </row>
    <row r="14" spans="1:11" ht="12.75">
      <c r="A14" s="11" t="s">
        <v>451</v>
      </c>
      <c r="B14" s="34">
        <v>5481</v>
      </c>
      <c r="C14" s="101">
        <v>3.7</v>
      </c>
      <c r="D14" s="34">
        <v>4650</v>
      </c>
      <c r="E14" s="101">
        <v>4</v>
      </c>
      <c r="F14" s="34">
        <v>679</v>
      </c>
      <c r="G14" s="101">
        <v>2.3</v>
      </c>
      <c r="H14" s="34">
        <v>123</v>
      </c>
      <c r="I14" s="101">
        <v>4.9</v>
      </c>
      <c r="J14" s="34">
        <v>29</v>
      </c>
      <c r="K14" s="101">
        <v>4.7</v>
      </c>
    </row>
    <row r="15" spans="1:11" ht="12.75">
      <c r="A15" s="11" t="s">
        <v>452</v>
      </c>
      <c r="B15" s="34">
        <v>4490</v>
      </c>
      <c r="C15" s="101">
        <v>3</v>
      </c>
      <c r="D15" s="34">
        <v>3838</v>
      </c>
      <c r="E15" s="101">
        <v>3.3</v>
      </c>
      <c r="F15" s="34">
        <v>537</v>
      </c>
      <c r="G15" s="101">
        <v>1.8</v>
      </c>
      <c r="H15" s="34">
        <v>89</v>
      </c>
      <c r="I15" s="101">
        <v>3.5</v>
      </c>
      <c r="J15" s="34">
        <v>26</v>
      </c>
      <c r="K15" s="101">
        <v>4.2</v>
      </c>
    </row>
    <row r="16" spans="1:11" ht="12.75">
      <c r="A16" s="11" t="s">
        <v>453</v>
      </c>
      <c r="B16" s="34">
        <v>2940</v>
      </c>
      <c r="C16" s="101">
        <v>2</v>
      </c>
      <c r="D16" s="34">
        <v>2474</v>
      </c>
      <c r="E16" s="101">
        <v>2.1</v>
      </c>
      <c r="F16" s="34">
        <v>400</v>
      </c>
      <c r="G16" s="101">
        <v>1.3</v>
      </c>
      <c r="H16" s="34">
        <v>48</v>
      </c>
      <c r="I16" s="101">
        <v>1.9</v>
      </c>
      <c r="J16" s="34">
        <v>18</v>
      </c>
      <c r="K16" s="101">
        <v>2.9</v>
      </c>
    </row>
    <row r="17" spans="1:11" ht="12.75">
      <c r="A17" s="11" t="s">
        <v>454</v>
      </c>
      <c r="B17" s="34">
        <v>1448</v>
      </c>
      <c r="C17" s="101">
        <v>1</v>
      </c>
      <c r="D17" s="34">
        <v>1257</v>
      </c>
      <c r="E17" s="101">
        <v>1.1</v>
      </c>
      <c r="F17" s="34">
        <v>159</v>
      </c>
      <c r="G17" s="101">
        <v>0.5</v>
      </c>
      <c r="H17" s="34">
        <v>28</v>
      </c>
      <c r="I17" s="101">
        <v>1.1</v>
      </c>
      <c r="J17" s="34">
        <v>4</v>
      </c>
      <c r="K17" s="101">
        <v>0.7</v>
      </c>
    </row>
    <row r="18" spans="1:11" ht="12.75">
      <c r="A18" s="11" t="s">
        <v>455</v>
      </c>
      <c r="B18" s="34">
        <v>1106</v>
      </c>
      <c r="C18" s="101">
        <v>0.7</v>
      </c>
      <c r="D18" s="34">
        <v>834</v>
      </c>
      <c r="E18" s="101">
        <v>0.7</v>
      </c>
      <c r="F18" s="34">
        <v>245</v>
      </c>
      <c r="G18" s="101">
        <v>0.8</v>
      </c>
      <c r="H18" s="34">
        <v>20</v>
      </c>
      <c r="I18" s="101">
        <v>0.8</v>
      </c>
      <c r="J18" s="34">
        <v>7</v>
      </c>
      <c r="K18" s="101">
        <v>1.1</v>
      </c>
    </row>
    <row r="19" spans="1:11" ht="12.75">
      <c r="A19" s="11" t="s">
        <v>456</v>
      </c>
      <c r="B19" s="34">
        <v>1005</v>
      </c>
      <c r="C19" s="101">
        <v>0.7</v>
      </c>
      <c r="D19" s="34">
        <v>730</v>
      </c>
      <c r="E19" s="101">
        <v>0.6</v>
      </c>
      <c r="F19" s="34">
        <v>239</v>
      </c>
      <c r="G19" s="101">
        <v>0.8</v>
      </c>
      <c r="H19" s="34">
        <v>30</v>
      </c>
      <c r="I19" s="101">
        <v>1.2</v>
      </c>
      <c r="J19" s="34">
        <v>6</v>
      </c>
      <c r="K19" s="101">
        <v>1</v>
      </c>
    </row>
    <row r="20" spans="1:11" ht="12.75">
      <c r="A20" s="11" t="s">
        <v>457</v>
      </c>
      <c r="B20" s="34">
        <v>535</v>
      </c>
      <c r="C20" s="101">
        <v>0.4</v>
      </c>
      <c r="D20" s="34">
        <v>398</v>
      </c>
      <c r="E20" s="101">
        <v>0.3</v>
      </c>
      <c r="F20" s="34">
        <v>124</v>
      </c>
      <c r="G20" s="101">
        <v>0.4</v>
      </c>
      <c r="H20" s="34">
        <v>12</v>
      </c>
      <c r="I20" s="101">
        <v>0.5</v>
      </c>
      <c r="J20" s="34">
        <v>1</v>
      </c>
      <c r="K20" s="101">
        <v>0.2</v>
      </c>
    </row>
    <row r="21" spans="1:11" ht="12.75">
      <c r="A21" s="11" t="s">
        <v>458</v>
      </c>
      <c r="B21" s="34">
        <v>454</v>
      </c>
      <c r="C21" s="101">
        <v>0.3</v>
      </c>
      <c r="D21" s="34">
        <v>295</v>
      </c>
      <c r="E21" s="101">
        <v>0.3</v>
      </c>
      <c r="F21" s="34">
        <v>150</v>
      </c>
      <c r="G21" s="101">
        <v>0.5</v>
      </c>
      <c r="H21" s="34">
        <v>6</v>
      </c>
      <c r="I21" s="101">
        <v>0.2</v>
      </c>
      <c r="J21" s="34">
        <v>3</v>
      </c>
      <c r="K21" s="101">
        <v>0.5</v>
      </c>
    </row>
    <row r="22" spans="1:11" ht="12.75">
      <c r="A22" s="11" t="s">
        <v>459</v>
      </c>
      <c r="B22" s="34">
        <v>52</v>
      </c>
      <c r="C22" s="101">
        <v>0</v>
      </c>
      <c r="D22" s="34">
        <v>42</v>
      </c>
      <c r="E22" s="101">
        <v>0</v>
      </c>
      <c r="F22" s="34">
        <v>9</v>
      </c>
      <c r="G22" s="101">
        <v>0</v>
      </c>
      <c r="H22" s="51" t="s">
        <v>178</v>
      </c>
      <c r="I22" s="51" t="s">
        <v>178</v>
      </c>
      <c r="J22" s="34">
        <v>1</v>
      </c>
      <c r="K22" s="101">
        <v>0.2</v>
      </c>
    </row>
    <row r="23" spans="1:11" ht="12.75">
      <c r="A23" s="11" t="s">
        <v>460</v>
      </c>
      <c r="B23" s="34">
        <v>48</v>
      </c>
      <c r="C23" s="101">
        <v>0</v>
      </c>
      <c r="D23" s="34">
        <v>33</v>
      </c>
      <c r="E23" s="101">
        <v>0</v>
      </c>
      <c r="F23" s="34">
        <v>14</v>
      </c>
      <c r="G23" s="101">
        <v>0</v>
      </c>
      <c r="H23" s="34">
        <v>1</v>
      </c>
      <c r="I23" s="101">
        <v>0</v>
      </c>
      <c r="J23" s="51" t="s">
        <v>178</v>
      </c>
      <c r="K23" s="51" t="s">
        <v>178</v>
      </c>
    </row>
    <row r="24" spans="1:11" ht="12.75">
      <c r="A24" s="11" t="s">
        <v>461</v>
      </c>
      <c r="B24" s="34">
        <v>725</v>
      </c>
      <c r="C24" s="101">
        <v>0.5</v>
      </c>
      <c r="D24" s="34">
        <v>604</v>
      </c>
      <c r="E24" s="101">
        <v>0.5</v>
      </c>
      <c r="F24" s="34">
        <v>107</v>
      </c>
      <c r="G24" s="101">
        <v>0.4</v>
      </c>
      <c r="H24" s="34">
        <v>12</v>
      </c>
      <c r="I24" s="101">
        <v>0.5</v>
      </c>
      <c r="J24" s="34">
        <v>2</v>
      </c>
      <c r="K24" s="101">
        <v>0.3</v>
      </c>
    </row>
    <row r="25" spans="1:11" ht="12.75">
      <c r="A25" s="11" t="s">
        <v>461</v>
      </c>
      <c r="B25" s="34">
        <v>12250</v>
      </c>
      <c r="C25" s="101">
        <v>8.3</v>
      </c>
      <c r="D25" s="34">
        <v>8521</v>
      </c>
      <c r="E25" s="101">
        <v>7.4</v>
      </c>
      <c r="F25" s="34">
        <v>3465</v>
      </c>
      <c r="G25" s="101">
        <v>11.6</v>
      </c>
      <c r="H25" s="34">
        <v>220</v>
      </c>
      <c r="I25" s="101">
        <v>8.7</v>
      </c>
      <c r="J25" s="34">
        <v>44</v>
      </c>
      <c r="K25" s="101">
        <v>7.2</v>
      </c>
    </row>
    <row r="26" spans="1:11" ht="12.75">
      <c r="A26" s="11" t="s">
        <v>462</v>
      </c>
      <c r="B26" s="34">
        <v>45006</v>
      </c>
      <c r="C26" s="101">
        <v>30.4</v>
      </c>
      <c r="D26" s="34">
        <v>34861</v>
      </c>
      <c r="E26" s="101">
        <v>30.3</v>
      </c>
      <c r="F26" s="34">
        <v>9334</v>
      </c>
      <c r="G26" s="101">
        <v>31.3</v>
      </c>
      <c r="H26" s="34">
        <v>779</v>
      </c>
      <c r="I26" s="101">
        <v>30.9</v>
      </c>
      <c r="J26" s="34">
        <v>212</v>
      </c>
      <c r="K26" s="101">
        <v>34.5</v>
      </c>
    </row>
    <row r="27" spans="1:11" ht="20.25" customHeight="1">
      <c r="A27" s="124" t="s">
        <v>463</v>
      </c>
      <c r="B27" s="52">
        <v>148164</v>
      </c>
      <c r="C27" s="105">
        <v>100</v>
      </c>
      <c r="D27" s="52">
        <v>115186</v>
      </c>
      <c r="E27" s="105">
        <v>100</v>
      </c>
      <c r="F27" s="52">
        <v>29839</v>
      </c>
      <c r="G27" s="105">
        <v>100</v>
      </c>
      <c r="H27" s="52">
        <v>2525</v>
      </c>
      <c r="I27" s="105">
        <v>100</v>
      </c>
      <c r="J27" s="52">
        <v>614</v>
      </c>
      <c r="K27" s="105">
        <v>100</v>
      </c>
    </row>
    <row r="29" ht="12.75">
      <c r="A29" s="1" t="s">
        <v>134</v>
      </c>
    </row>
  </sheetData>
  <mergeCells count="10">
    <mergeCell ref="A2:K2"/>
    <mergeCell ref="A3:K3"/>
    <mergeCell ref="A4:K4"/>
    <mergeCell ref="A5:K5"/>
    <mergeCell ref="J7:K7"/>
    <mergeCell ref="A7:A8"/>
    <mergeCell ref="B7:C7"/>
    <mergeCell ref="D7:E7"/>
    <mergeCell ref="F7:G7"/>
    <mergeCell ref="H7:I7"/>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2:K29"/>
  <sheetViews>
    <sheetView workbookViewId="0" topLeftCell="A1">
      <selection activeCell="A2" sqref="A2:K4"/>
    </sheetView>
  </sheetViews>
  <sheetFormatPr defaultColWidth="8.796875" defaultRowHeight="19.5"/>
  <cols>
    <col min="1" max="1" width="22" style="1" customWidth="1"/>
    <col min="2" max="2" width="8.796875" style="1" customWidth="1"/>
    <col min="3" max="3" width="4.796875" style="1" customWidth="1"/>
    <col min="4" max="4" width="8.796875" style="1" customWidth="1"/>
    <col min="5" max="5" width="4.796875" style="1" customWidth="1"/>
    <col min="6" max="6" width="8.796875" style="1" customWidth="1"/>
    <col min="7" max="7" width="4.796875" style="1" customWidth="1"/>
    <col min="8" max="8" width="8.796875" style="1" customWidth="1"/>
    <col min="9" max="9" width="4.796875" style="1" customWidth="1"/>
    <col min="10" max="10" width="8.796875" style="1" customWidth="1"/>
    <col min="11" max="11" width="4.796875" style="1" customWidth="1"/>
    <col min="12" max="16384" width="8.796875" style="1" customWidth="1"/>
  </cols>
  <sheetData>
    <row r="2" spans="1:11" ht="12.75">
      <c r="A2" s="159" t="s">
        <v>465</v>
      </c>
      <c r="B2" s="159"/>
      <c r="C2" s="159"/>
      <c r="D2" s="159"/>
      <c r="E2" s="159"/>
      <c r="F2" s="159"/>
      <c r="G2" s="159"/>
      <c r="H2" s="159"/>
      <c r="I2" s="159"/>
      <c r="J2" s="159"/>
      <c r="K2" s="159"/>
    </row>
    <row r="3" spans="1:11" ht="12.75">
      <c r="A3" s="159" t="s">
        <v>466</v>
      </c>
      <c r="B3" s="159"/>
      <c r="C3" s="159"/>
      <c r="D3" s="159"/>
      <c r="E3" s="159"/>
      <c r="F3" s="159"/>
      <c r="G3" s="159"/>
      <c r="H3" s="159"/>
      <c r="I3" s="159"/>
      <c r="J3" s="159"/>
      <c r="K3" s="159"/>
    </row>
    <row r="4" spans="1:11" ht="12.75">
      <c r="A4" s="159" t="s">
        <v>166</v>
      </c>
      <c r="B4" s="159"/>
      <c r="C4" s="159"/>
      <c r="D4" s="159"/>
      <c r="E4" s="159"/>
      <c r="F4" s="159"/>
      <c r="G4" s="159"/>
      <c r="H4" s="159"/>
      <c r="I4" s="159"/>
      <c r="J4" s="159"/>
      <c r="K4" s="159"/>
    </row>
    <row r="6" spans="1:11" ht="12.75">
      <c r="A6" s="164" t="s">
        <v>467</v>
      </c>
      <c r="B6" s="163" t="s">
        <v>29</v>
      </c>
      <c r="C6" s="163"/>
      <c r="D6" s="163" t="s">
        <v>32</v>
      </c>
      <c r="E6" s="163"/>
      <c r="F6" s="163" t="s">
        <v>33</v>
      </c>
      <c r="G6" s="163"/>
      <c r="H6" s="163" t="s">
        <v>34</v>
      </c>
      <c r="I6" s="163"/>
      <c r="J6" s="163" t="s">
        <v>35</v>
      </c>
      <c r="K6" s="163"/>
    </row>
    <row r="7" spans="1:11" ht="12.75">
      <c r="A7" s="188"/>
      <c r="B7" s="5" t="s">
        <v>14</v>
      </c>
      <c r="C7" s="5" t="s">
        <v>292</v>
      </c>
      <c r="D7" s="5" t="s">
        <v>14</v>
      </c>
      <c r="E7" s="5" t="s">
        <v>292</v>
      </c>
      <c r="F7" s="5" t="s">
        <v>14</v>
      </c>
      <c r="G7" s="5" t="s">
        <v>292</v>
      </c>
      <c r="H7" s="5" t="s">
        <v>14</v>
      </c>
      <c r="I7" s="5" t="s">
        <v>292</v>
      </c>
      <c r="J7" s="5" t="s">
        <v>14</v>
      </c>
      <c r="K7" s="5" t="s">
        <v>292</v>
      </c>
    </row>
    <row r="8" spans="1:11" ht="12.75">
      <c r="A8" s="20" t="s">
        <v>468</v>
      </c>
      <c r="B8" s="129">
        <v>4770</v>
      </c>
      <c r="C8" s="130">
        <v>3.2</v>
      </c>
      <c r="D8" s="129">
        <v>3741</v>
      </c>
      <c r="E8" s="130">
        <v>3.2</v>
      </c>
      <c r="F8" s="129">
        <v>946</v>
      </c>
      <c r="G8" s="130">
        <v>3.2</v>
      </c>
      <c r="H8" s="129">
        <v>65</v>
      </c>
      <c r="I8" s="130">
        <v>2.6</v>
      </c>
      <c r="J8" s="129">
        <v>18</v>
      </c>
      <c r="K8" s="130">
        <v>2.9</v>
      </c>
    </row>
    <row r="9" spans="1:11" ht="12.75">
      <c r="A9" s="11" t="s">
        <v>469</v>
      </c>
      <c r="B9" s="34">
        <v>3305</v>
      </c>
      <c r="C9" s="101">
        <v>2.2</v>
      </c>
      <c r="D9" s="34">
        <v>2715</v>
      </c>
      <c r="E9" s="101">
        <v>2.4</v>
      </c>
      <c r="F9" s="34">
        <v>484</v>
      </c>
      <c r="G9" s="101">
        <v>1.6</v>
      </c>
      <c r="H9" s="34">
        <v>87</v>
      </c>
      <c r="I9" s="101">
        <v>3.4</v>
      </c>
      <c r="J9" s="34">
        <v>19</v>
      </c>
      <c r="K9" s="101">
        <v>3.1</v>
      </c>
    </row>
    <row r="10" spans="1:11" ht="12.75">
      <c r="A10" s="11" t="s">
        <v>470</v>
      </c>
      <c r="B10" s="34">
        <v>2326</v>
      </c>
      <c r="C10" s="101">
        <v>1.6</v>
      </c>
      <c r="D10" s="34">
        <v>1399</v>
      </c>
      <c r="E10" s="101">
        <v>1.2</v>
      </c>
      <c r="F10" s="34">
        <v>853</v>
      </c>
      <c r="G10" s="101">
        <v>2.9</v>
      </c>
      <c r="H10" s="34">
        <v>62</v>
      </c>
      <c r="I10" s="101">
        <v>2.5</v>
      </c>
      <c r="J10" s="34">
        <v>12</v>
      </c>
      <c r="K10" s="101">
        <v>2</v>
      </c>
    </row>
    <row r="11" spans="1:11" ht="25.5">
      <c r="A11" s="128" t="s">
        <v>471</v>
      </c>
      <c r="B11" s="34">
        <v>2090</v>
      </c>
      <c r="C11" s="101">
        <v>1.4</v>
      </c>
      <c r="D11" s="34">
        <v>1641</v>
      </c>
      <c r="E11" s="101">
        <v>1.4</v>
      </c>
      <c r="F11" s="34">
        <v>395</v>
      </c>
      <c r="G11" s="101">
        <v>1.3</v>
      </c>
      <c r="H11" s="34">
        <v>34</v>
      </c>
      <c r="I11" s="101">
        <v>1.3</v>
      </c>
      <c r="J11" s="34">
        <v>20</v>
      </c>
      <c r="K11" s="101">
        <v>3.3</v>
      </c>
    </row>
    <row r="12" spans="1:11" ht="12.75">
      <c r="A12" s="11" t="s">
        <v>472</v>
      </c>
      <c r="B12" s="34">
        <v>1992</v>
      </c>
      <c r="C12" s="101">
        <v>1.3</v>
      </c>
      <c r="D12" s="34">
        <v>1868</v>
      </c>
      <c r="E12" s="101">
        <v>1.6</v>
      </c>
      <c r="F12" s="34">
        <v>101</v>
      </c>
      <c r="G12" s="101">
        <v>0.3</v>
      </c>
      <c r="H12" s="34">
        <v>19</v>
      </c>
      <c r="I12" s="101">
        <v>0.8</v>
      </c>
      <c r="J12" s="34">
        <v>4</v>
      </c>
      <c r="K12" s="101">
        <v>0.7</v>
      </c>
    </row>
    <row r="13" spans="1:11" ht="12.75">
      <c r="A13" s="11" t="s">
        <v>473</v>
      </c>
      <c r="B13" s="34">
        <v>1778</v>
      </c>
      <c r="C13" s="101">
        <v>1.2</v>
      </c>
      <c r="D13" s="34">
        <v>1476</v>
      </c>
      <c r="E13" s="101">
        <v>1.3</v>
      </c>
      <c r="F13" s="34">
        <v>252</v>
      </c>
      <c r="G13" s="101">
        <v>0.8</v>
      </c>
      <c r="H13" s="34">
        <v>36</v>
      </c>
      <c r="I13" s="101">
        <v>1.4</v>
      </c>
      <c r="J13" s="34">
        <v>14</v>
      </c>
      <c r="K13" s="101">
        <v>2.3</v>
      </c>
    </row>
    <row r="14" spans="1:11" ht="12.75">
      <c r="A14" s="11" t="s">
        <v>474</v>
      </c>
      <c r="B14" s="34">
        <v>1550</v>
      </c>
      <c r="C14" s="101">
        <v>1</v>
      </c>
      <c r="D14" s="34">
        <v>419</v>
      </c>
      <c r="E14" s="101">
        <v>0.4</v>
      </c>
      <c r="F14" s="34">
        <v>1119</v>
      </c>
      <c r="G14" s="101">
        <v>3.8</v>
      </c>
      <c r="H14" s="34">
        <v>8</v>
      </c>
      <c r="I14" s="101">
        <v>0.3</v>
      </c>
      <c r="J14" s="34">
        <v>4</v>
      </c>
      <c r="K14" s="101">
        <v>0.7</v>
      </c>
    </row>
    <row r="15" spans="1:11" ht="12.75">
      <c r="A15" s="11" t="s">
        <v>475</v>
      </c>
      <c r="B15" s="34">
        <v>1365</v>
      </c>
      <c r="C15" s="101">
        <v>0.9</v>
      </c>
      <c r="D15" s="34">
        <v>1300</v>
      </c>
      <c r="E15" s="101">
        <v>1.1</v>
      </c>
      <c r="F15" s="34">
        <v>52</v>
      </c>
      <c r="G15" s="101">
        <v>0.2</v>
      </c>
      <c r="H15" s="34">
        <v>9</v>
      </c>
      <c r="I15" s="101">
        <v>0.4</v>
      </c>
      <c r="J15" s="34">
        <v>4</v>
      </c>
      <c r="K15" s="101">
        <v>0.7</v>
      </c>
    </row>
    <row r="16" spans="1:11" ht="12.75">
      <c r="A16" s="11" t="s">
        <v>476</v>
      </c>
      <c r="B16" s="34">
        <v>1199</v>
      </c>
      <c r="C16" s="101">
        <v>0.8</v>
      </c>
      <c r="D16" s="34">
        <v>792</v>
      </c>
      <c r="E16" s="101">
        <v>0.7</v>
      </c>
      <c r="F16" s="34">
        <v>397</v>
      </c>
      <c r="G16" s="101">
        <v>1.3</v>
      </c>
      <c r="H16" s="34">
        <v>8</v>
      </c>
      <c r="I16" s="101">
        <v>0.3</v>
      </c>
      <c r="J16" s="34">
        <v>2</v>
      </c>
      <c r="K16" s="101">
        <v>0.3</v>
      </c>
    </row>
    <row r="17" spans="1:11" ht="12.75">
      <c r="A17" s="11" t="s">
        <v>566</v>
      </c>
      <c r="B17" s="34">
        <v>1073</v>
      </c>
      <c r="C17" s="101">
        <v>0.7</v>
      </c>
      <c r="D17" s="34">
        <v>897</v>
      </c>
      <c r="E17" s="101">
        <v>0.8</v>
      </c>
      <c r="F17" s="34">
        <v>164</v>
      </c>
      <c r="G17" s="101">
        <v>0.5</v>
      </c>
      <c r="H17" s="34">
        <v>7</v>
      </c>
      <c r="I17" s="101">
        <v>0.3</v>
      </c>
      <c r="J17" s="34">
        <v>5</v>
      </c>
      <c r="K17" s="101">
        <v>0.8</v>
      </c>
    </row>
    <row r="18" spans="1:11" ht="12.75">
      <c r="A18" s="11" t="s">
        <v>477</v>
      </c>
      <c r="B18" s="34">
        <v>964</v>
      </c>
      <c r="C18" s="101">
        <v>0.7</v>
      </c>
      <c r="D18" s="34">
        <v>735</v>
      </c>
      <c r="E18" s="101">
        <v>0.6</v>
      </c>
      <c r="F18" s="34">
        <v>212</v>
      </c>
      <c r="G18" s="101">
        <v>0.7</v>
      </c>
      <c r="H18" s="34">
        <v>14</v>
      </c>
      <c r="I18" s="101">
        <v>0.6</v>
      </c>
      <c r="J18" s="34">
        <v>3</v>
      </c>
      <c r="K18" s="101">
        <v>0.5</v>
      </c>
    </row>
    <row r="19" spans="1:11" ht="12.75">
      <c r="A19" s="11" t="s">
        <v>478</v>
      </c>
      <c r="B19" s="34">
        <v>638</v>
      </c>
      <c r="C19" s="101">
        <v>0.4</v>
      </c>
      <c r="D19" s="34">
        <v>391</v>
      </c>
      <c r="E19" s="101">
        <v>0.3</v>
      </c>
      <c r="F19" s="34">
        <v>240</v>
      </c>
      <c r="G19" s="101">
        <v>0.8</v>
      </c>
      <c r="H19" s="34">
        <v>6</v>
      </c>
      <c r="I19" s="101">
        <v>0.2</v>
      </c>
      <c r="J19" s="34">
        <v>1</v>
      </c>
      <c r="K19" s="101">
        <v>0.2</v>
      </c>
    </row>
    <row r="20" spans="1:11" ht="12.75">
      <c r="A20" s="11" t="s">
        <v>479</v>
      </c>
      <c r="B20" s="34">
        <v>638</v>
      </c>
      <c r="C20" s="101">
        <v>0.4</v>
      </c>
      <c r="D20" s="34">
        <v>475</v>
      </c>
      <c r="E20" s="101">
        <v>0.4</v>
      </c>
      <c r="F20" s="34">
        <v>150</v>
      </c>
      <c r="G20" s="101">
        <v>0.5</v>
      </c>
      <c r="H20" s="34">
        <v>11</v>
      </c>
      <c r="I20" s="101">
        <v>0.4</v>
      </c>
      <c r="J20" s="34">
        <v>2</v>
      </c>
      <c r="K20" s="101">
        <v>0.3</v>
      </c>
    </row>
    <row r="21" spans="1:11" ht="12.75">
      <c r="A21" s="11" t="s">
        <v>480</v>
      </c>
      <c r="B21" s="34">
        <v>541</v>
      </c>
      <c r="C21" s="101">
        <v>0.4</v>
      </c>
      <c r="D21" s="34">
        <v>456</v>
      </c>
      <c r="E21" s="101">
        <v>0.4</v>
      </c>
      <c r="F21" s="34">
        <v>79</v>
      </c>
      <c r="G21" s="101">
        <v>0.3</v>
      </c>
      <c r="H21" s="34">
        <v>5</v>
      </c>
      <c r="I21" s="101">
        <v>0.2</v>
      </c>
      <c r="J21" s="34">
        <v>1</v>
      </c>
      <c r="K21" s="101">
        <v>0.2</v>
      </c>
    </row>
    <row r="22" spans="1:11" ht="12.75">
      <c r="A22" s="11" t="s">
        <v>481</v>
      </c>
      <c r="B22" s="34">
        <v>487</v>
      </c>
      <c r="C22" s="101">
        <v>0.3</v>
      </c>
      <c r="D22" s="34">
        <v>370</v>
      </c>
      <c r="E22" s="101">
        <v>0.3</v>
      </c>
      <c r="F22" s="34">
        <v>107</v>
      </c>
      <c r="G22" s="101">
        <v>0.4</v>
      </c>
      <c r="H22" s="34">
        <v>5</v>
      </c>
      <c r="I22" s="101">
        <v>0.2</v>
      </c>
      <c r="J22" s="34">
        <v>5</v>
      </c>
      <c r="K22" s="101">
        <v>0.8</v>
      </c>
    </row>
    <row r="23" spans="1:11" ht="12.75">
      <c r="A23" s="11" t="s">
        <v>482</v>
      </c>
      <c r="B23" s="34">
        <v>249</v>
      </c>
      <c r="C23" s="101">
        <v>0.2</v>
      </c>
      <c r="D23" s="34">
        <v>221</v>
      </c>
      <c r="E23" s="101">
        <v>0.2</v>
      </c>
      <c r="F23" s="34">
        <v>27</v>
      </c>
      <c r="G23" s="101">
        <v>0.1</v>
      </c>
      <c r="H23" s="51" t="s">
        <v>178</v>
      </c>
      <c r="I23" s="51" t="s">
        <v>178</v>
      </c>
      <c r="J23" s="34">
        <v>1</v>
      </c>
      <c r="K23" s="101">
        <v>0.2</v>
      </c>
    </row>
    <row r="24" spans="1:11" ht="12.75">
      <c r="A24" s="11" t="s">
        <v>483</v>
      </c>
      <c r="B24" s="34">
        <v>67</v>
      </c>
      <c r="C24" s="101">
        <v>0</v>
      </c>
      <c r="D24" s="34">
        <v>25</v>
      </c>
      <c r="E24" s="101">
        <v>0</v>
      </c>
      <c r="F24" s="34">
        <v>40</v>
      </c>
      <c r="G24" s="101">
        <v>0.1</v>
      </c>
      <c r="H24" s="34">
        <v>1</v>
      </c>
      <c r="I24" s="101">
        <v>0</v>
      </c>
      <c r="J24" s="34">
        <v>1</v>
      </c>
      <c r="K24" s="101">
        <v>0.2</v>
      </c>
    </row>
    <row r="25" spans="1:11" ht="12.75">
      <c r="A25" s="11" t="s">
        <v>34</v>
      </c>
      <c r="B25" s="34">
        <v>11789</v>
      </c>
      <c r="C25" s="101">
        <v>8</v>
      </c>
      <c r="D25" s="34">
        <v>8686</v>
      </c>
      <c r="E25" s="101">
        <v>7.5</v>
      </c>
      <c r="F25" s="34">
        <v>2845</v>
      </c>
      <c r="G25" s="101">
        <v>9.5</v>
      </c>
      <c r="H25" s="34">
        <v>200</v>
      </c>
      <c r="I25" s="101">
        <v>7.9</v>
      </c>
      <c r="J25" s="34">
        <v>58</v>
      </c>
      <c r="K25" s="101">
        <v>9.4</v>
      </c>
    </row>
    <row r="26" spans="1:11" ht="12.75">
      <c r="A26" s="11" t="s">
        <v>484</v>
      </c>
      <c r="B26" s="34">
        <v>31292</v>
      </c>
      <c r="C26" s="101">
        <v>21.1</v>
      </c>
      <c r="D26" s="34">
        <v>23554</v>
      </c>
      <c r="E26" s="101">
        <v>20.4</v>
      </c>
      <c r="F26" s="34">
        <v>7109</v>
      </c>
      <c r="G26" s="101">
        <v>23.8</v>
      </c>
      <c r="H26" s="34">
        <v>480</v>
      </c>
      <c r="I26" s="101">
        <v>19</v>
      </c>
      <c r="J26" s="34">
        <v>149</v>
      </c>
      <c r="K26" s="101">
        <v>24.3</v>
      </c>
    </row>
    <row r="27" spans="1:11" ht="18.75" customHeight="1">
      <c r="A27" s="124" t="s">
        <v>463</v>
      </c>
      <c r="B27" s="52">
        <v>148164</v>
      </c>
      <c r="C27" s="105">
        <v>100</v>
      </c>
      <c r="D27" s="52">
        <v>115186</v>
      </c>
      <c r="E27" s="105">
        <v>100</v>
      </c>
      <c r="F27" s="52">
        <v>29839</v>
      </c>
      <c r="G27" s="105">
        <v>100</v>
      </c>
      <c r="H27" s="52">
        <v>2525</v>
      </c>
      <c r="I27" s="105">
        <v>100</v>
      </c>
      <c r="J27" s="52">
        <v>614</v>
      </c>
      <c r="K27" s="105">
        <v>100</v>
      </c>
    </row>
    <row r="29" ht="12.75">
      <c r="A29" s="1" t="s">
        <v>134</v>
      </c>
    </row>
  </sheetData>
  <mergeCells count="9">
    <mergeCell ref="H6:I6"/>
    <mergeCell ref="J6:K6"/>
    <mergeCell ref="A2:K2"/>
    <mergeCell ref="A3:K3"/>
    <mergeCell ref="A4:K4"/>
    <mergeCell ref="B6:C6"/>
    <mergeCell ref="A6:A7"/>
    <mergeCell ref="D6:E6"/>
    <mergeCell ref="F6:G6"/>
  </mergeCells>
  <printOptions/>
  <pageMargins left="0.75" right="0.75" top="1" bottom="1" header="0.5" footer="0.5"/>
  <pageSetup horizontalDpi="600" verticalDpi="600" orientation="portrait" r:id="rId1"/>
</worksheet>
</file>

<file path=xl/worksheets/sheet53.xml><?xml version="1.0" encoding="utf-8"?>
<worksheet xmlns="http://schemas.openxmlformats.org/spreadsheetml/2006/main" xmlns:r="http://schemas.openxmlformats.org/officeDocument/2006/relationships">
  <dimension ref="A2:K13"/>
  <sheetViews>
    <sheetView workbookViewId="0" topLeftCell="A1">
      <selection activeCell="A2" sqref="A2:K4"/>
    </sheetView>
  </sheetViews>
  <sheetFormatPr defaultColWidth="8.796875" defaultRowHeight="19.5"/>
  <cols>
    <col min="1" max="1" width="18.796875" style="1" customWidth="1"/>
    <col min="2" max="2" width="8.796875" style="1" customWidth="1"/>
    <col min="3" max="3" width="4.796875" style="1" customWidth="1"/>
    <col min="4" max="4" width="8.796875" style="1" customWidth="1"/>
    <col min="5" max="5" width="4.796875" style="1" customWidth="1"/>
    <col min="6" max="6" width="8.796875" style="1" customWidth="1"/>
    <col min="7" max="7" width="4.796875" style="1" customWidth="1"/>
    <col min="8" max="8" width="8.796875" style="1" customWidth="1"/>
    <col min="9" max="9" width="4.796875" style="1" customWidth="1"/>
    <col min="10" max="10" width="8.796875" style="1" customWidth="1"/>
    <col min="11" max="11" width="4.796875" style="1" customWidth="1"/>
    <col min="12" max="16384" width="8.796875" style="1" customWidth="1"/>
  </cols>
  <sheetData>
    <row r="2" spans="1:11" ht="12.75">
      <c r="A2" s="159" t="s">
        <v>485</v>
      </c>
      <c r="B2" s="159"/>
      <c r="C2" s="159"/>
      <c r="D2" s="159"/>
      <c r="E2" s="159"/>
      <c r="F2" s="159"/>
      <c r="G2" s="159"/>
      <c r="H2" s="159"/>
      <c r="I2" s="159"/>
      <c r="J2" s="159"/>
      <c r="K2" s="159"/>
    </row>
    <row r="3" spans="1:11" ht="12.75">
      <c r="A3" s="159" t="s">
        <v>486</v>
      </c>
      <c r="B3" s="159"/>
      <c r="C3" s="159"/>
      <c r="D3" s="159"/>
      <c r="E3" s="159"/>
      <c r="F3" s="159"/>
      <c r="G3" s="159"/>
      <c r="H3" s="159"/>
      <c r="I3" s="159"/>
      <c r="J3" s="159"/>
      <c r="K3" s="159"/>
    </row>
    <row r="4" spans="1:11" ht="12.75">
      <c r="A4" s="159" t="s">
        <v>166</v>
      </c>
      <c r="B4" s="159"/>
      <c r="C4" s="159"/>
      <c r="D4" s="159"/>
      <c r="E4" s="159"/>
      <c r="F4" s="159"/>
      <c r="G4" s="159"/>
      <c r="H4" s="159"/>
      <c r="I4" s="159"/>
      <c r="J4" s="159"/>
      <c r="K4" s="159"/>
    </row>
    <row r="6" spans="1:11" ht="12.75">
      <c r="A6" s="150" t="s">
        <v>487</v>
      </c>
      <c r="B6" s="163" t="s">
        <v>29</v>
      </c>
      <c r="C6" s="163"/>
      <c r="D6" s="163" t="s">
        <v>32</v>
      </c>
      <c r="E6" s="163"/>
      <c r="F6" s="163" t="s">
        <v>33</v>
      </c>
      <c r="G6" s="163"/>
      <c r="H6" s="163" t="s">
        <v>34</v>
      </c>
      <c r="I6" s="163"/>
      <c r="J6" s="163" t="s">
        <v>35</v>
      </c>
      <c r="K6" s="163"/>
    </row>
    <row r="7" spans="1:11" ht="12.75">
      <c r="A7" s="191"/>
      <c r="B7" s="5" t="s">
        <v>14</v>
      </c>
      <c r="C7" s="5" t="s">
        <v>292</v>
      </c>
      <c r="D7" s="5" t="s">
        <v>14</v>
      </c>
      <c r="E7" s="5" t="s">
        <v>292</v>
      </c>
      <c r="F7" s="5" t="s">
        <v>14</v>
      </c>
      <c r="G7" s="5" t="s">
        <v>292</v>
      </c>
      <c r="H7" s="5" t="s">
        <v>14</v>
      </c>
      <c r="I7" s="5" t="s">
        <v>292</v>
      </c>
      <c r="J7" s="5" t="s">
        <v>14</v>
      </c>
      <c r="K7" s="5" t="s">
        <v>292</v>
      </c>
    </row>
    <row r="8" spans="1:11" ht="12.75">
      <c r="A8" s="20" t="s">
        <v>488</v>
      </c>
      <c r="B8" s="129">
        <v>33364</v>
      </c>
      <c r="C8" s="130">
        <v>22.5</v>
      </c>
      <c r="D8" s="129">
        <v>26297</v>
      </c>
      <c r="E8" s="130">
        <v>22.8</v>
      </c>
      <c r="F8" s="129">
        <v>6563</v>
      </c>
      <c r="G8" s="130">
        <v>22</v>
      </c>
      <c r="H8" s="129">
        <v>401</v>
      </c>
      <c r="I8" s="130">
        <v>15.9</v>
      </c>
      <c r="J8" s="129">
        <v>103</v>
      </c>
      <c r="K8" s="130">
        <v>16.8</v>
      </c>
    </row>
    <row r="9" spans="1:11" ht="25.5">
      <c r="A9" s="128" t="s">
        <v>489</v>
      </c>
      <c r="B9" s="34">
        <v>11287</v>
      </c>
      <c r="C9" s="101">
        <v>7.6</v>
      </c>
      <c r="D9" s="34">
        <v>7445</v>
      </c>
      <c r="E9" s="101">
        <v>6.5</v>
      </c>
      <c r="F9" s="34">
        <v>3562</v>
      </c>
      <c r="G9" s="101">
        <v>11.9</v>
      </c>
      <c r="H9" s="34">
        <v>219</v>
      </c>
      <c r="I9" s="101">
        <v>8.7</v>
      </c>
      <c r="J9" s="34">
        <v>61</v>
      </c>
      <c r="K9" s="101">
        <v>9.9</v>
      </c>
    </row>
    <row r="10" spans="1:11" ht="25.5">
      <c r="A10" s="123" t="s">
        <v>490</v>
      </c>
      <c r="B10" s="34">
        <v>6382</v>
      </c>
      <c r="C10" s="101">
        <v>4.3</v>
      </c>
      <c r="D10" s="34">
        <v>4936</v>
      </c>
      <c r="E10" s="101">
        <v>4.3</v>
      </c>
      <c r="F10" s="34">
        <v>1343</v>
      </c>
      <c r="G10" s="101">
        <v>4.5</v>
      </c>
      <c r="H10" s="34">
        <v>73</v>
      </c>
      <c r="I10" s="101">
        <v>2.9</v>
      </c>
      <c r="J10" s="34">
        <v>30</v>
      </c>
      <c r="K10" s="101">
        <v>4.9</v>
      </c>
    </row>
    <row r="11" spans="1:11" ht="19.5" customHeight="1">
      <c r="A11" s="124" t="s">
        <v>463</v>
      </c>
      <c r="B11" s="52">
        <v>148164</v>
      </c>
      <c r="C11" s="105">
        <v>100</v>
      </c>
      <c r="D11" s="52">
        <v>115186</v>
      </c>
      <c r="E11" s="105">
        <v>100</v>
      </c>
      <c r="F11" s="52">
        <v>29839</v>
      </c>
      <c r="G11" s="105">
        <v>100</v>
      </c>
      <c r="H11" s="52">
        <v>2525</v>
      </c>
      <c r="I11" s="105">
        <v>100</v>
      </c>
      <c r="J11" s="52">
        <v>614</v>
      </c>
      <c r="K11" s="105">
        <v>100</v>
      </c>
    </row>
    <row r="13" ht="12.75">
      <c r="A13" s="1" t="s">
        <v>134</v>
      </c>
    </row>
  </sheetData>
  <mergeCells count="9">
    <mergeCell ref="A2:K2"/>
    <mergeCell ref="J6:K6"/>
    <mergeCell ref="A6:A7"/>
    <mergeCell ref="A4:K4"/>
    <mergeCell ref="A3:K3"/>
    <mergeCell ref="B6:C6"/>
    <mergeCell ref="D6:E6"/>
    <mergeCell ref="F6:G6"/>
    <mergeCell ref="H6:I6"/>
  </mergeCells>
  <printOptions/>
  <pageMargins left="0.75" right="0.75" top="1" bottom="1" header="0.5" footer="0.5"/>
  <pageSetup horizontalDpi="600" verticalDpi="600" orientation="portrait" r:id="rId1"/>
</worksheet>
</file>

<file path=xl/worksheets/sheet54.xml><?xml version="1.0" encoding="utf-8"?>
<worksheet xmlns="http://schemas.openxmlformats.org/spreadsheetml/2006/main" xmlns:r="http://schemas.openxmlformats.org/officeDocument/2006/relationships">
  <dimension ref="A2:K18"/>
  <sheetViews>
    <sheetView workbookViewId="0" topLeftCell="A1">
      <selection activeCell="A2" sqref="A2:K5"/>
    </sheetView>
  </sheetViews>
  <sheetFormatPr defaultColWidth="8.796875" defaultRowHeight="19.5"/>
  <cols>
    <col min="1" max="1" width="16.19921875" style="1" customWidth="1"/>
    <col min="2" max="2" width="8.796875" style="1" customWidth="1"/>
    <col min="3" max="3" width="4.796875" style="1" customWidth="1"/>
    <col min="4" max="4" width="8.796875" style="1" customWidth="1"/>
    <col min="5" max="5" width="4.796875" style="1" customWidth="1"/>
    <col min="6" max="6" width="8.796875" style="1" customWidth="1"/>
    <col min="7" max="7" width="4.796875" style="1" customWidth="1"/>
    <col min="8" max="8" width="8.796875" style="1" customWidth="1"/>
    <col min="9" max="9" width="4.796875" style="1" customWidth="1"/>
    <col min="10" max="10" width="8.796875" style="1" customWidth="1"/>
    <col min="11" max="11" width="4.796875" style="1" customWidth="1"/>
    <col min="12" max="16384" width="8.796875" style="1" customWidth="1"/>
  </cols>
  <sheetData>
    <row r="2" spans="1:11" ht="12.75">
      <c r="A2" s="159" t="s">
        <v>491</v>
      </c>
      <c r="B2" s="159"/>
      <c r="C2" s="159"/>
      <c r="D2" s="159"/>
      <c r="E2" s="159"/>
      <c r="F2" s="159"/>
      <c r="G2" s="159"/>
      <c r="H2" s="159"/>
      <c r="I2" s="159"/>
      <c r="J2" s="159"/>
      <c r="K2" s="159"/>
    </row>
    <row r="3" spans="1:11" ht="12.75">
      <c r="A3" s="159" t="s">
        <v>492</v>
      </c>
      <c r="B3" s="159"/>
      <c r="C3" s="159"/>
      <c r="D3" s="159"/>
      <c r="E3" s="159"/>
      <c r="F3" s="159"/>
      <c r="G3" s="159"/>
      <c r="H3" s="159"/>
      <c r="I3" s="159"/>
      <c r="J3" s="159"/>
      <c r="K3" s="159"/>
    </row>
    <row r="4" spans="1:11" ht="12.75">
      <c r="A4" s="159" t="s">
        <v>493</v>
      </c>
      <c r="B4" s="159"/>
      <c r="C4" s="159"/>
      <c r="D4" s="159"/>
      <c r="E4" s="159"/>
      <c r="F4" s="159"/>
      <c r="G4" s="159"/>
      <c r="H4" s="159"/>
      <c r="I4" s="159"/>
      <c r="J4" s="159"/>
      <c r="K4" s="159"/>
    </row>
    <row r="5" spans="1:11" ht="12.75">
      <c r="A5" s="159" t="s">
        <v>166</v>
      </c>
      <c r="B5" s="159"/>
      <c r="C5" s="159"/>
      <c r="D5" s="159"/>
      <c r="E5" s="159"/>
      <c r="F5" s="159"/>
      <c r="G5" s="159"/>
      <c r="H5" s="159"/>
      <c r="I5" s="159"/>
      <c r="J5" s="159"/>
      <c r="K5" s="159"/>
    </row>
    <row r="7" spans="1:11" ht="12.75">
      <c r="A7" s="150" t="s">
        <v>494</v>
      </c>
      <c r="B7" s="163" t="s">
        <v>29</v>
      </c>
      <c r="C7" s="163"/>
      <c r="D7" s="163" t="s">
        <v>32</v>
      </c>
      <c r="E7" s="163"/>
      <c r="F7" s="163" t="s">
        <v>33</v>
      </c>
      <c r="G7" s="163"/>
      <c r="H7" s="163" t="s">
        <v>34</v>
      </c>
      <c r="I7" s="163"/>
      <c r="J7" s="163" t="s">
        <v>35</v>
      </c>
      <c r="K7" s="163"/>
    </row>
    <row r="8" spans="1:11" ht="12.75">
      <c r="A8" s="191"/>
      <c r="B8" s="5" t="s">
        <v>14</v>
      </c>
      <c r="C8" s="5" t="s">
        <v>292</v>
      </c>
      <c r="D8" s="5" t="s">
        <v>14</v>
      </c>
      <c r="E8" s="5" t="s">
        <v>292</v>
      </c>
      <c r="F8" s="5" t="s">
        <v>14</v>
      </c>
      <c r="G8" s="5" t="s">
        <v>292</v>
      </c>
      <c r="H8" s="5" t="s">
        <v>14</v>
      </c>
      <c r="I8" s="5" t="s">
        <v>292</v>
      </c>
      <c r="J8" s="5" t="s">
        <v>14</v>
      </c>
      <c r="K8" s="5" t="s">
        <v>292</v>
      </c>
    </row>
    <row r="9" spans="1:11" ht="12.75">
      <c r="A9" s="20" t="s">
        <v>495</v>
      </c>
      <c r="B9" s="129">
        <v>95764</v>
      </c>
      <c r="C9" s="130">
        <v>64.6</v>
      </c>
      <c r="D9" s="129">
        <v>78403</v>
      </c>
      <c r="E9" s="130">
        <v>68.1</v>
      </c>
      <c r="F9" s="129">
        <v>15295</v>
      </c>
      <c r="G9" s="130">
        <v>51.3</v>
      </c>
      <c r="H9" s="129">
        <v>1624</v>
      </c>
      <c r="I9" s="130">
        <v>64.3</v>
      </c>
      <c r="J9" s="129">
        <v>442</v>
      </c>
      <c r="K9" s="130">
        <v>72</v>
      </c>
    </row>
    <row r="10" spans="1:11" ht="12.75">
      <c r="A10" s="128" t="s">
        <v>496</v>
      </c>
      <c r="B10" s="34">
        <v>81319</v>
      </c>
      <c r="C10" s="101">
        <v>54.9</v>
      </c>
      <c r="D10" s="34">
        <v>68557</v>
      </c>
      <c r="E10" s="101">
        <v>59.5</v>
      </c>
      <c r="F10" s="34">
        <v>11122</v>
      </c>
      <c r="G10" s="101">
        <v>37.3</v>
      </c>
      <c r="H10" s="34">
        <v>1297</v>
      </c>
      <c r="I10" s="101">
        <v>51.4</v>
      </c>
      <c r="J10" s="34">
        <v>343</v>
      </c>
      <c r="K10" s="101">
        <v>55.9</v>
      </c>
    </row>
    <row r="11" spans="1:11" ht="12.75">
      <c r="A11" s="123" t="s">
        <v>497</v>
      </c>
      <c r="B11" s="34">
        <v>15498</v>
      </c>
      <c r="C11" s="101">
        <v>10.5</v>
      </c>
      <c r="D11" s="34">
        <v>13029</v>
      </c>
      <c r="E11" s="101">
        <v>11.3</v>
      </c>
      <c r="F11" s="34">
        <v>2105</v>
      </c>
      <c r="G11" s="101">
        <v>7.1</v>
      </c>
      <c r="H11" s="34">
        <v>237</v>
      </c>
      <c r="I11" s="101">
        <v>9.4</v>
      </c>
      <c r="J11" s="34">
        <v>127</v>
      </c>
      <c r="K11" s="101">
        <v>20.7</v>
      </c>
    </row>
    <row r="12" spans="1:11" ht="12.75">
      <c r="A12" s="123" t="s">
        <v>498</v>
      </c>
      <c r="B12" s="34">
        <v>12807</v>
      </c>
      <c r="C12" s="101">
        <v>8.6</v>
      </c>
      <c r="D12" s="34">
        <v>10903</v>
      </c>
      <c r="E12" s="101">
        <v>9.5</v>
      </c>
      <c r="F12" s="34">
        <v>1664</v>
      </c>
      <c r="G12" s="101">
        <v>5.6</v>
      </c>
      <c r="H12" s="34">
        <v>149</v>
      </c>
      <c r="I12" s="101">
        <v>5.9</v>
      </c>
      <c r="J12" s="34">
        <v>91</v>
      </c>
      <c r="K12" s="101">
        <v>14.8</v>
      </c>
    </row>
    <row r="13" spans="1:11" ht="12.75">
      <c r="A13" s="123" t="s">
        <v>499</v>
      </c>
      <c r="B13" s="34">
        <v>5750</v>
      </c>
      <c r="C13" s="101">
        <v>3.9</v>
      </c>
      <c r="D13" s="34">
        <v>4940</v>
      </c>
      <c r="E13" s="101">
        <v>4.3</v>
      </c>
      <c r="F13" s="34">
        <v>674</v>
      </c>
      <c r="G13" s="101">
        <v>2.3</v>
      </c>
      <c r="H13" s="34">
        <v>103</v>
      </c>
      <c r="I13" s="101">
        <v>4.1</v>
      </c>
      <c r="J13" s="34">
        <v>33</v>
      </c>
      <c r="K13" s="101">
        <v>5.4</v>
      </c>
    </row>
    <row r="14" spans="1:11" ht="12.75">
      <c r="A14" s="123" t="s">
        <v>34</v>
      </c>
      <c r="B14" s="34">
        <v>3371</v>
      </c>
      <c r="C14" s="101">
        <v>2.3</v>
      </c>
      <c r="D14" s="34">
        <v>2929</v>
      </c>
      <c r="E14" s="101">
        <v>2.5</v>
      </c>
      <c r="F14" s="34">
        <v>364</v>
      </c>
      <c r="G14" s="101">
        <v>1.2</v>
      </c>
      <c r="H14" s="34">
        <v>67</v>
      </c>
      <c r="I14" s="101">
        <v>2.7</v>
      </c>
      <c r="J14" s="34">
        <v>11</v>
      </c>
      <c r="K14" s="101">
        <v>1.8</v>
      </c>
    </row>
    <row r="15" spans="1:11" ht="12.75">
      <c r="A15" s="123" t="s">
        <v>500</v>
      </c>
      <c r="B15" s="34">
        <v>3263</v>
      </c>
      <c r="C15" s="101">
        <v>2.2</v>
      </c>
      <c r="D15" s="34">
        <v>2679</v>
      </c>
      <c r="E15" s="101">
        <v>2.3</v>
      </c>
      <c r="F15" s="34">
        <v>510</v>
      </c>
      <c r="G15" s="101">
        <v>1.7</v>
      </c>
      <c r="H15" s="34">
        <v>37</v>
      </c>
      <c r="I15" s="101">
        <v>1.5</v>
      </c>
      <c r="J15" s="34">
        <v>37</v>
      </c>
      <c r="K15" s="101">
        <v>6</v>
      </c>
    </row>
    <row r="16" spans="1:11" ht="19.5" customHeight="1">
      <c r="A16" s="124" t="s">
        <v>463</v>
      </c>
      <c r="B16" s="52">
        <v>148164</v>
      </c>
      <c r="C16" s="105">
        <v>100</v>
      </c>
      <c r="D16" s="52">
        <v>115186</v>
      </c>
      <c r="E16" s="105">
        <v>100</v>
      </c>
      <c r="F16" s="52">
        <v>29839</v>
      </c>
      <c r="G16" s="105">
        <v>100</v>
      </c>
      <c r="H16" s="52">
        <v>2525</v>
      </c>
      <c r="I16" s="105">
        <v>100</v>
      </c>
      <c r="J16" s="52">
        <v>614</v>
      </c>
      <c r="K16" s="105">
        <v>100</v>
      </c>
    </row>
    <row r="18" ht="12.75">
      <c r="A18" s="1" t="s">
        <v>134</v>
      </c>
    </row>
  </sheetData>
  <mergeCells count="10">
    <mergeCell ref="H7:I7"/>
    <mergeCell ref="J7:K7"/>
    <mergeCell ref="A2:K2"/>
    <mergeCell ref="A3:K3"/>
    <mergeCell ref="A4:K4"/>
    <mergeCell ref="A5:K5"/>
    <mergeCell ref="A7:A8"/>
    <mergeCell ref="B7:C7"/>
    <mergeCell ref="D7:E7"/>
    <mergeCell ref="F7:G7"/>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2:K20"/>
  <sheetViews>
    <sheetView workbookViewId="0" topLeftCell="A1">
      <selection activeCell="A2" sqref="A2:K4"/>
    </sheetView>
  </sheetViews>
  <sheetFormatPr defaultColWidth="8.796875" defaultRowHeight="19.5"/>
  <cols>
    <col min="1" max="1" width="16.19921875" style="1" customWidth="1"/>
    <col min="2" max="2" width="8.796875" style="1" customWidth="1"/>
    <col min="3" max="3" width="4.796875" style="1" customWidth="1"/>
    <col min="4" max="4" width="8.796875" style="1" customWidth="1"/>
    <col min="5" max="5" width="4.796875" style="1" customWidth="1"/>
    <col min="6" max="6" width="8.796875" style="1" customWidth="1"/>
    <col min="7" max="7" width="4.796875" style="1" customWidth="1"/>
    <col min="8" max="8" width="8.796875" style="1" customWidth="1"/>
    <col min="9" max="9" width="4.796875" style="1" customWidth="1"/>
    <col min="10" max="10" width="8.796875" style="1" customWidth="1"/>
    <col min="11" max="11" width="4.796875" style="1" customWidth="1"/>
    <col min="12" max="16384" width="8.796875" style="1" customWidth="1"/>
  </cols>
  <sheetData>
    <row r="2" spans="1:11" ht="12.75">
      <c r="A2" s="159" t="s">
        <v>501</v>
      </c>
      <c r="B2" s="159"/>
      <c r="C2" s="159"/>
      <c r="D2" s="159"/>
      <c r="E2" s="159"/>
      <c r="F2" s="159"/>
      <c r="G2" s="159"/>
      <c r="H2" s="159"/>
      <c r="I2" s="159"/>
      <c r="J2" s="159"/>
      <c r="K2" s="159"/>
    </row>
    <row r="3" spans="1:11" ht="12.75">
      <c r="A3" s="159" t="s">
        <v>502</v>
      </c>
      <c r="B3" s="159"/>
      <c r="C3" s="159"/>
      <c r="D3" s="159"/>
      <c r="E3" s="159"/>
      <c r="F3" s="159"/>
      <c r="G3" s="159"/>
      <c r="H3" s="159"/>
      <c r="I3" s="159"/>
      <c r="J3" s="159"/>
      <c r="K3" s="159"/>
    </row>
    <row r="4" spans="1:11" ht="12.75">
      <c r="A4" s="159" t="s">
        <v>166</v>
      </c>
      <c r="B4" s="159"/>
      <c r="C4" s="159"/>
      <c r="D4" s="159"/>
      <c r="E4" s="159"/>
      <c r="F4" s="159"/>
      <c r="G4" s="159"/>
      <c r="H4" s="159"/>
      <c r="I4" s="159"/>
      <c r="J4" s="159"/>
      <c r="K4" s="159"/>
    </row>
    <row r="6" spans="1:11" ht="12.75">
      <c r="A6" s="150" t="s">
        <v>503</v>
      </c>
      <c r="B6" s="163" t="s">
        <v>29</v>
      </c>
      <c r="C6" s="163"/>
      <c r="D6" s="163" t="s">
        <v>32</v>
      </c>
      <c r="E6" s="163"/>
      <c r="F6" s="163" t="s">
        <v>33</v>
      </c>
      <c r="G6" s="163"/>
      <c r="H6" s="163" t="s">
        <v>34</v>
      </c>
      <c r="I6" s="163"/>
      <c r="J6" s="163" t="s">
        <v>35</v>
      </c>
      <c r="K6" s="163"/>
    </row>
    <row r="7" spans="1:11" ht="12.75">
      <c r="A7" s="191"/>
      <c r="B7" s="5" t="s">
        <v>14</v>
      </c>
      <c r="C7" s="5" t="s">
        <v>292</v>
      </c>
      <c r="D7" s="5" t="s">
        <v>14</v>
      </c>
      <c r="E7" s="5" t="s">
        <v>292</v>
      </c>
      <c r="F7" s="5" t="s">
        <v>14</v>
      </c>
      <c r="G7" s="5" t="s">
        <v>292</v>
      </c>
      <c r="H7" s="5" t="s">
        <v>14</v>
      </c>
      <c r="I7" s="5" t="s">
        <v>292</v>
      </c>
      <c r="J7" s="5" t="s">
        <v>14</v>
      </c>
      <c r="K7" s="5" t="s">
        <v>292</v>
      </c>
    </row>
    <row r="8" spans="1:11" ht="12.75">
      <c r="A8" s="132" t="s">
        <v>504</v>
      </c>
      <c r="B8" s="131"/>
      <c r="C8" s="131"/>
      <c r="D8" s="131"/>
      <c r="E8" s="131"/>
      <c r="F8" s="131"/>
      <c r="G8" s="131"/>
      <c r="H8" s="131"/>
      <c r="I8" s="131"/>
      <c r="J8" s="131"/>
      <c r="K8" s="131"/>
    </row>
    <row r="9" spans="1:11" ht="12.75">
      <c r="A9" s="133" t="s">
        <v>505</v>
      </c>
      <c r="B9" s="34">
        <v>4868</v>
      </c>
      <c r="C9" s="101">
        <v>3.3</v>
      </c>
      <c r="D9" s="34">
        <v>4302</v>
      </c>
      <c r="E9" s="101">
        <v>3.7</v>
      </c>
      <c r="F9" s="34">
        <v>452</v>
      </c>
      <c r="G9" s="101">
        <v>1.5</v>
      </c>
      <c r="H9" s="34">
        <v>88</v>
      </c>
      <c r="I9" s="101">
        <v>3.5</v>
      </c>
      <c r="J9" s="34">
        <v>26</v>
      </c>
      <c r="K9" s="101">
        <v>4.2</v>
      </c>
    </row>
    <row r="10" spans="1:11" ht="12.75">
      <c r="A10" s="134" t="s">
        <v>506</v>
      </c>
      <c r="B10" s="34">
        <v>2431</v>
      </c>
      <c r="C10" s="101">
        <v>1.6</v>
      </c>
      <c r="D10" s="34">
        <v>2037</v>
      </c>
      <c r="E10" s="101">
        <v>1.8</v>
      </c>
      <c r="F10" s="34">
        <v>353</v>
      </c>
      <c r="G10" s="101">
        <v>1.2</v>
      </c>
      <c r="H10" s="34">
        <v>37</v>
      </c>
      <c r="I10" s="101">
        <v>1.5</v>
      </c>
      <c r="J10" s="34">
        <v>4</v>
      </c>
      <c r="K10" s="101">
        <v>0.7</v>
      </c>
    </row>
    <row r="11" spans="1:11" ht="12.75">
      <c r="A11" s="135"/>
      <c r="B11" s="60"/>
      <c r="C11" s="106"/>
      <c r="D11" s="60"/>
      <c r="E11" s="106"/>
      <c r="F11" s="60"/>
      <c r="G11" s="106"/>
      <c r="H11" s="60"/>
      <c r="I11" s="106"/>
      <c r="J11" s="60"/>
      <c r="K11" s="106"/>
    </row>
    <row r="12" spans="1:11" ht="12.75">
      <c r="A12" s="123" t="s">
        <v>507</v>
      </c>
      <c r="B12" s="34">
        <v>109717</v>
      </c>
      <c r="C12" s="101">
        <v>74.1</v>
      </c>
      <c r="D12" s="34">
        <v>84472</v>
      </c>
      <c r="E12" s="101">
        <v>73.3</v>
      </c>
      <c r="F12" s="34">
        <v>22945</v>
      </c>
      <c r="G12" s="101">
        <v>76.9</v>
      </c>
      <c r="H12" s="34">
        <v>1863</v>
      </c>
      <c r="I12" s="101">
        <v>73.8</v>
      </c>
      <c r="J12" s="34">
        <v>437</v>
      </c>
      <c r="K12" s="101">
        <v>71.2</v>
      </c>
    </row>
    <row r="13" spans="1:11" ht="12.75">
      <c r="A13" s="136" t="s">
        <v>508</v>
      </c>
      <c r="B13" s="34">
        <v>20091</v>
      </c>
      <c r="C13" s="101">
        <v>13.6</v>
      </c>
      <c r="D13" s="34">
        <v>15907</v>
      </c>
      <c r="E13" s="101">
        <v>13.8</v>
      </c>
      <c r="F13" s="34">
        <v>3723</v>
      </c>
      <c r="G13" s="101">
        <v>12.5</v>
      </c>
      <c r="H13" s="34">
        <v>377</v>
      </c>
      <c r="I13" s="101">
        <v>14.9</v>
      </c>
      <c r="J13" s="34">
        <v>84</v>
      </c>
      <c r="K13" s="101">
        <v>13.7</v>
      </c>
    </row>
    <row r="14" spans="1:11" ht="12.75">
      <c r="A14" s="136" t="s">
        <v>509</v>
      </c>
      <c r="B14" s="34">
        <v>13452</v>
      </c>
      <c r="C14" s="101">
        <v>9.1</v>
      </c>
      <c r="D14" s="34">
        <v>10983</v>
      </c>
      <c r="E14" s="101">
        <v>9.5</v>
      </c>
      <c r="F14" s="34">
        <v>2212</v>
      </c>
      <c r="G14" s="101">
        <v>7.4</v>
      </c>
      <c r="H14" s="34">
        <v>200</v>
      </c>
      <c r="I14" s="101">
        <v>7.9</v>
      </c>
      <c r="J14" s="34">
        <v>57</v>
      </c>
      <c r="K14" s="101">
        <v>9.3</v>
      </c>
    </row>
    <row r="15" spans="1:11" ht="12.75">
      <c r="A15" s="136" t="s">
        <v>510</v>
      </c>
      <c r="B15" s="34">
        <v>3053</v>
      </c>
      <c r="C15" s="101">
        <v>2.1</v>
      </c>
      <c r="D15" s="34">
        <v>2462</v>
      </c>
      <c r="E15" s="101">
        <v>2.1</v>
      </c>
      <c r="F15" s="34">
        <v>532</v>
      </c>
      <c r="G15" s="101">
        <v>1.8</v>
      </c>
      <c r="H15" s="34">
        <v>46</v>
      </c>
      <c r="I15" s="101">
        <v>1.8</v>
      </c>
      <c r="J15" s="34">
        <v>13</v>
      </c>
      <c r="K15" s="101">
        <v>2.1</v>
      </c>
    </row>
    <row r="16" spans="1:11" ht="25.5">
      <c r="A16" s="136" t="s">
        <v>515</v>
      </c>
      <c r="B16" s="34">
        <v>1851</v>
      </c>
      <c r="C16" s="101">
        <v>1.2</v>
      </c>
      <c r="D16" s="34">
        <v>1362</v>
      </c>
      <c r="E16" s="101">
        <v>1.2</v>
      </c>
      <c r="F16" s="34">
        <v>427</v>
      </c>
      <c r="G16" s="101">
        <v>1.4</v>
      </c>
      <c r="H16" s="34">
        <v>39</v>
      </c>
      <c r="I16" s="101">
        <v>1.5</v>
      </c>
      <c r="J16" s="34">
        <v>23</v>
      </c>
      <c r="K16" s="101">
        <v>3.7</v>
      </c>
    </row>
    <row r="17" spans="1:11" ht="12.75">
      <c r="A17" s="136" t="s">
        <v>35</v>
      </c>
      <c r="B17" s="34">
        <v>3263</v>
      </c>
      <c r="C17" s="101">
        <v>2.2</v>
      </c>
      <c r="D17" s="34">
        <v>2679</v>
      </c>
      <c r="E17" s="101">
        <v>2.3</v>
      </c>
      <c r="F17" s="34">
        <v>510</v>
      </c>
      <c r="G17" s="101">
        <v>1.7</v>
      </c>
      <c r="H17" s="34">
        <v>37</v>
      </c>
      <c r="I17" s="101">
        <v>1.5</v>
      </c>
      <c r="J17" s="34">
        <v>37</v>
      </c>
      <c r="K17" s="101">
        <v>6</v>
      </c>
    </row>
    <row r="18" spans="1:11" ht="19.5" customHeight="1">
      <c r="A18" s="124" t="s">
        <v>463</v>
      </c>
      <c r="B18" s="52">
        <v>148164</v>
      </c>
      <c r="C18" s="105">
        <v>100</v>
      </c>
      <c r="D18" s="52">
        <v>115186</v>
      </c>
      <c r="E18" s="105">
        <v>100</v>
      </c>
      <c r="F18" s="52">
        <v>29839</v>
      </c>
      <c r="G18" s="105">
        <v>100</v>
      </c>
      <c r="H18" s="52">
        <v>2525</v>
      </c>
      <c r="I18" s="105">
        <v>100</v>
      </c>
      <c r="J18" s="52">
        <v>614</v>
      </c>
      <c r="K18" s="105">
        <v>100</v>
      </c>
    </row>
    <row r="20" ht="12.75">
      <c r="A20" s="1" t="s">
        <v>134</v>
      </c>
    </row>
  </sheetData>
  <mergeCells count="9">
    <mergeCell ref="A2:K2"/>
    <mergeCell ref="A3:K3"/>
    <mergeCell ref="A4:K4"/>
    <mergeCell ref="H6:I6"/>
    <mergeCell ref="J6:K6"/>
    <mergeCell ref="A6:A7"/>
    <mergeCell ref="B6:C6"/>
    <mergeCell ref="D6:E6"/>
    <mergeCell ref="F6:G6"/>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2:K23"/>
  <sheetViews>
    <sheetView workbookViewId="0" topLeftCell="A1">
      <selection activeCell="A2" sqref="A2:K4"/>
    </sheetView>
  </sheetViews>
  <sheetFormatPr defaultColWidth="8.796875" defaultRowHeight="19.5"/>
  <cols>
    <col min="1" max="1" width="20.09765625" style="1" customWidth="1"/>
    <col min="2" max="2" width="8.796875" style="1" customWidth="1"/>
    <col min="3" max="3" width="4.796875" style="1" customWidth="1"/>
    <col min="4" max="4" width="8.796875" style="1" customWidth="1"/>
    <col min="5" max="5" width="4.796875" style="1" customWidth="1"/>
    <col min="6" max="6" width="8.796875" style="1" customWidth="1"/>
    <col min="7" max="7" width="4.796875" style="1" customWidth="1"/>
    <col min="8" max="8" width="8.796875" style="1" customWidth="1"/>
    <col min="9" max="9" width="4.796875" style="1" customWidth="1"/>
    <col min="10" max="10" width="8.796875" style="1" customWidth="1"/>
    <col min="11" max="11" width="4.796875" style="1" customWidth="1"/>
    <col min="12" max="16384" width="8.796875" style="1" customWidth="1"/>
  </cols>
  <sheetData>
    <row r="2" spans="1:11" ht="12.75">
      <c r="A2" s="159" t="s">
        <v>511</v>
      </c>
      <c r="B2" s="159"/>
      <c r="C2" s="159"/>
      <c r="D2" s="159"/>
      <c r="E2" s="159"/>
      <c r="F2" s="159"/>
      <c r="G2" s="159"/>
      <c r="H2" s="159"/>
      <c r="I2" s="159"/>
      <c r="J2" s="159"/>
      <c r="K2" s="159"/>
    </row>
    <row r="3" spans="1:11" ht="12.75">
      <c r="A3" s="159" t="s">
        <v>512</v>
      </c>
      <c r="B3" s="159"/>
      <c r="C3" s="159"/>
      <c r="D3" s="159"/>
      <c r="E3" s="159"/>
      <c r="F3" s="159"/>
      <c r="G3" s="159"/>
      <c r="H3" s="159"/>
      <c r="I3" s="159"/>
      <c r="J3" s="159"/>
      <c r="K3" s="159"/>
    </row>
    <row r="4" spans="1:11" ht="12.75">
      <c r="A4" s="159" t="s">
        <v>166</v>
      </c>
      <c r="B4" s="159"/>
      <c r="C4" s="159"/>
      <c r="D4" s="159"/>
      <c r="E4" s="159"/>
      <c r="F4" s="159"/>
      <c r="G4" s="159"/>
      <c r="H4" s="159"/>
      <c r="I4" s="159"/>
      <c r="J4" s="159"/>
      <c r="K4" s="159"/>
    </row>
    <row r="6" spans="1:11" ht="12.75">
      <c r="A6" s="150" t="s">
        <v>513</v>
      </c>
      <c r="B6" s="163" t="s">
        <v>29</v>
      </c>
      <c r="C6" s="163"/>
      <c r="D6" s="163" t="s">
        <v>32</v>
      </c>
      <c r="E6" s="163"/>
      <c r="F6" s="163" t="s">
        <v>33</v>
      </c>
      <c r="G6" s="163"/>
      <c r="H6" s="163" t="s">
        <v>34</v>
      </c>
      <c r="I6" s="163"/>
      <c r="J6" s="163" t="s">
        <v>35</v>
      </c>
      <c r="K6" s="163"/>
    </row>
    <row r="7" spans="1:11" ht="12.75">
      <c r="A7" s="191"/>
      <c r="B7" s="5" t="s">
        <v>14</v>
      </c>
      <c r="C7" s="5" t="s">
        <v>138</v>
      </c>
      <c r="D7" s="5" t="s">
        <v>14</v>
      </c>
      <c r="E7" s="5" t="s">
        <v>138</v>
      </c>
      <c r="F7" s="5" t="s">
        <v>14</v>
      </c>
      <c r="G7" s="5" t="s">
        <v>138</v>
      </c>
      <c r="H7" s="5" t="s">
        <v>14</v>
      </c>
      <c r="I7" s="5" t="s">
        <v>138</v>
      </c>
      <c r="J7" s="5" t="s">
        <v>14</v>
      </c>
      <c r="K7" s="5" t="s">
        <v>138</v>
      </c>
    </row>
    <row r="8" spans="1:11" ht="12.75">
      <c r="A8" s="132" t="s">
        <v>516</v>
      </c>
      <c r="B8" s="138">
        <v>2364</v>
      </c>
      <c r="C8" s="131">
        <v>159.6</v>
      </c>
      <c r="D8" s="138">
        <v>1455</v>
      </c>
      <c r="E8" s="131">
        <v>126.3</v>
      </c>
      <c r="F8" s="138">
        <v>854</v>
      </c>
      <c r="G8" s="131">
        <v>286.2</v>
      </c>
      <c r="H8" s="138">
        <v>38</v>
      </c>
      <c r="I8" s="131">
        <v>150.5</v>
      </c>
      <c r="J8" s="138">
        <v>17</v>
      </c>
      <c r="K8" s="131">
        <v>276.9</v>
      </c>
    </row>
    <row r="9" spans="1:11" ht="12.75">
      <c r="A9" s="137" t="s">
        <v>517</v>
      </c>
      <c r="B9" s="34">
        <v>1428</v>
      </c>
      <c r="C9" s="101">
        <v>96.4</v>
      </c>
      <c r="D9" s="34">
        <v>1225</v>
      </c>
      <c r="E9" s="101">
        <v>106.3</v>
      </c>
      <c r="F9" s="34">
        <v>174</v>
      </c>
      <c r="G9" s="101">
        <v>58.3</v>
      </c>
      <c r="H9" s="34">
        <v>22</v>
      </c>
      <c r="I9" s="101">
        <v>87.1</v>
      </c>
      <c r="J9" s="34">
        <v>7</v>
      </c>
      <c r="K9" s="101">
        <v>114</v>
      </c>
    </row>
    <row r="10" spans="1:11" ht="12.75" customHeight="1">
      <c r="A10" s="128" t="s">
        <v>518</v>
      </c>
      <c r="B10" s="34">
        <v>1348</v>
      </c>
      <c r="C10" s="101">
        <v>91</v>
      </c>
      <c r="D10" s="34">
        <v>867</v>
      </c>
      <c r="E10" s="101">
        <v>75.3</v>
      </c>
      <c r="F10" s="34">
        <v>446</v>
      </c>
      <c r="G10" s="101">
        <v>149.5</v>
      </c>
      <c r="H10" s="34">
        <v>21</v>
      </c>
      <c r="I10" s="101">
        <v>83.2</v>
      </c>
      <c r="J10" s="34">
        <v>14</v>
      </c>
      <c r="K10" s="101">
        <v>228</v>
      </c>
    </row>
    <row r="11" spans="1:11" ht="12.75">
      <c r="A11" s="128" t="s">
        <v>519</v>
      </c>
      <c r="B11" s="34">
        <v>1005</v>
      </c>
      <c r="C11" s="101">
        <v>67.8</v>
      </c>
      <c r="D11" s="34">
        <v>802</v>
      </c>
      <c r="E11" s="101">
        <v>69.6</v>
      </c>
      <c r="F11" s="34">
        <v>165</v>
      </c>
      <c r="G11" s="101">
        <v>55.3</v>
      </c>
      <c r="H11" s="34">
        <v>22</v>
      </c>
      <c r="I11" s="101">
        <v>87.1</v>
      </c>
      <c r="J11" s="34">
        <v>16</v>
      </c>
      <c r="K11" s="101">
        <v>260.6</v>
      </c>
    </row>
    <row r="12" spans="1:11" ht="12.75">
      <c r="A12" s="123" t="s">
        <v>520</v>
      </c>
      <c r="B12" s="34">
        <v>801</v>
      </c>
      <c r="C12" s="101">
        <v>54.1</v>
      </c>
      <c r="D12" s="34">
        <v>588</v>
      </c>
      <c r="E12" s="101">
        <v>51</v>
      </c>
      <c r="F12" s="34">
        <v>198</v>
      </c>
      <c r="G12" s="101">
        <v>66.4</v>
      </c>
      <c r="H12" s="34">
        <v>14</v>
      </c>
      <c r="I12" s="101">
        <v>55.4</v>
      </c>
      <c r="J12" s="34">
        <v>1</v>
      </c>
      <c r="K12" s="127" t="s">
        <v>177</v>
      </c>
    </row>
    <row r="13" spans="1:11" ht="12.75">
      <c r="A13" s="123" t="s">
        <v>521</v>
      </c>
      <c r="B13" s="34">
        <v>412</v>
      </c>
      <c r="C13" s="101">
        <v>27.8</v>
      </c>
      <c r="D13" s="34">
        <v>320</v>
      </c>
      <c r="E13" s="101">
        <v>27.8</v>
      </c>
      <c r="F13" s="34">
        <v>87</v>
      </c>
      <c r="G13" s="101">
        <v>29.2</v>
      </c>
      <c r="H13" s="34">
        <v>4</v>
      </c>
      <c r="I13" s="127" t="s">
        <v>177</v>
      </c>
      <c r="J13" s="34">
        <v>1</v>
      </c>
      <c r="K13" s="127" t="s">
        <v>177</v>
      </c>
    </row>
    <row r="14" spans="1:11" ht="12.75">
      <c r="A14" s="123" t="s">
        <v>522</v>
      </c>
      <c r="B14" s="34">
        <v>326</v>
      </c>
      <c r="C14" s="101">
        <v>22</v>
      </c>
      <c r="D14" s="34">
        <v>298</v>
      </c>
      <c r="E14" s="101">
        <v>25.9</v>
      </c>
      <c r="F14" s="34">
        <v>24</v>
      </c>
      <c r="G14" s="101">
        <v>8</v>
      </c>
      <c r="H14" s="34">
        <v>3</v>
      </c>
      <c r="I14" s="127" t="s">
        <v>177</v>
      </c>
      <c r="J14" s="34">
        <v>1</v>
      </c>
      <c r="K14" s="127" t="s">
        <v>177</v>
      </c>
    </row>
    <row r="15" spans="1:11" ht="12.75">
      <c r="A15" s="123" t="s">
        <v>523</v>
      </c>
      <c r="B15" s="34">
        <v>300</v>
      </c>
      <c r="C15" s="101">
        <v>20.2</v>
      </c>
      <c r="D15" s="34">
        <v>220</v>
      </c>
      <c r="E15" s="101">
        <v>19.1</v>
      </c>
      <c r="F15" s="34">
        <v>77</v>
      </c>
      <c r="G15" s="101">
        <v>25.8</v>
      </c>
      <c r="H15" s="34">
        <v>2</v>
      </c>
      <c r="I15" s="127" t="s">
        <v>177</v>
      </c>
      <c r="J15" s="34">
        <v>1</v>
      </c>
      <c r="K15" s="127" t="s">
        <v>177</v>
      </c>
    </row>
    <row r="16" spans="1:11" ht="12.75">
      <c r="A16" s="123" t="s">
        <v>524</v>
      </c>
      <c r="B16" s="34">
        <v>43</v>
      </c>
      <c r="C16" s="101">
        <v>2.9</v>
      </c>
      <c r="D16" s="34">
        <v>27</v>
      </c>
      <c r="E16" s="101">
        <v>2.3</v>
      </c>
      <c r="F16" s="34">
        <v>16</v>
      </c>
      <c r="G16" s="101">
        <v>5.4</v>
      </c>
      <c r="H16" s="51" t="s">
        <v>178</v>
      </c>
      <c r="I16" s="51" t="s">
        <v>178</v>
      </c>
      <c r="J16" s="51" t="s">
        <v>178</v>
      </c>
      <c r="K16" s="51" t="s">
        <v>178</v>
      </c>
    </row>
    <row r="17" spans="1:11" ht="12.75">
      <c r="A17" s="123" t="s">
        <v>34</v>
      </c>
      <c r="B17" s="34">
        <v>5008</v>
      </c>
      <c r="C17" s="101">
        <v>338</v>
      </c>
      <c r="D17" s="34">
        <v>3812</v>
      </c>
      <c r="E17" s="101">
        <v>330.9</v>
      </c>
      <c r="F17" s="34">
        <v>1077</v>
      </c>
      <c r="G17" s="101">
        <v>360.9</v>
      </c>
      <c r="H17" s="34">
        <v>90</v>
      </c>
      <c r="I17" s="101">
        <v>356.4</v>
      </c>
      <c r="J17" s="34">
        <v>29</v>
      </c>
      <c r="K17" s="101">
        <v>472.3</v>
      </c>
    </row>
    <row r="18" spans="1:11" ht="12.75">
      <c r="A18" s="123" t="s">
        <v>525</v>
      </c>
      <c r="B18" s="34">
        <v>8993</v>
      </c>
      <c r="C18" s="101">
        <v>607</v>
      </c>
      <c r="D18" s="34">
        <v>6939</v>
      </c>
      <c r="E18" s="101">
        <v>602.4</v>
      </c>
      <c r="F18" s="34">
        <v>1856</v>
      </c>
      <c r="G18" s="101">
        <v>622</v>
      </c>
      <c r="H18" s="34">
        <v>148</v>
      </c>
      <c r="I18" s="101">
        <v>586.1</v>
      </c>
      <c r="J18" s="34">
        <v>50</v>
      </c>
      <c r="K18" s="101">
        <v>814.3</v>
      </c>
    </row>
    <row r="19" spans="1:11" ht="19.5" customHeight="1">
      <c r="A19" s="124" t="s">
        <v>463</v>
      </c>
      <c r="B19" s="220">
        <v>148164</v>
      </c>
      <c r="C19" s="221"/>
      <c r="D19" s="220">
        <v>115186</v>
      </c>
      <c r="E19" s="221"/>
      <c r="F19" s="220">
        <v>29839</v>
      </c>
      <c r="G19" s="221"/>
      <c r="H19" s="220">
        <v>2525</v>
      </c>
      <c r="I19" s="222"/>
      <c r="J19" s="220">
        <v>614</v>
      </c>
      <c r="K19" s="221"/>
    </row>
    <row r="21" ht="12.75">
      <c r="A21" s="1" t="s">
        <v>514</v>
      </c>
    </row>
    <row r="23" ht="12.75">
      <c r="A23" s="1" t="s">
        <v>134</v>
      </c>
    </row>
  </sheetData>
  <mergeCells count="14">
    <mergeCell ref="A2:K2"/>
    <mergeCell ref="A3:K3"/>
    <mergeCell ref="A4:K4"/>
    <mergeCell ref="B19:C19"/>
    <mergeCell ref="D19:E19"/>
    <mergeCell ref="F19:G19"/>
    <mergeCell ref="H19:I19"/>
    <mergeCell ref="J19:K19"/>
    <mergeCell ref="H6:I6"/>
    <mergeCell ref="J6:K6"/>
    <mergeCell ref="A6:A7"/>
    <mergeCell ref="B6:C6"/>
    <mergeCell ref="D6:E6"/>
    <mergeCell ref="F6:G6"/>
  </mergeCells>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2:F24"/>
  <sheetViews>
    <sheetView workbookViewId="0" topLeftCell="A1">
      <selection activeCell="A2" sqref="A2:E7"/>
    </sheetView>
  </sheetViews>
  <sheetFormatPr defaultColWidth="8.796875" defaultRowHeight="19.5"/>
  <cols>
    <col min="1" max="1" width="11" style="1" customWidth="1"/>
    <col min="2" max="2" width="8.796875" style="1" customWidth="1"/>
    <col min="3" max="3" width="6.5" style="1" customWidth="1"/>
    <col min="4" max="4" width="8.796875" style="1" customWidth="1"/>
    <col min="5" max="5" width="6.296875" style="1" customWidth="1"/>
    <col min="6" max="16384" width="8.796875" style="1" customWidth="1"/>
  </cols>
  <sheetData>
    <row r="2" spans="1:5" ht="12.75">
      <c r="A2" s="159" t="s">
        <v>526</v>
      </c>
      <c r="B2" s="159"/>
      <c r="C2" s="159"/>
      <c r="D2" s="159"/>
      <c r="E2" s="159"/>
    </row>
    <row r="3" spans="1:5" ht="12.75">
      <c r="A3" s="159" t="s">
        <v>527</v>
      </c>
      <c r="B3" s="159"/>
      <c r="C3" s="159"/>
      <c r="D3" s="159"/>
      <c r="E3" s="159"/>
    </row>
    <row r="4" spans="1:5" ht="12.75">
      <c r="A4" s="159" t="s">
        <v>528</v>
      </c>
      <c r="B4" s="159"/>
      <c r="C4" s="159"/>
      <c r="D4" s="159"/>
      <c r="E4" s="159"/>
    </row>
    <row r="5" spans="1:5" ht="12.75">
      <c r="A5" s="159" t="s">
        <v>530</v>
      </c>
      <c r="B5" s="159"/>
      <c r="C5" s="159"/>
      <c r="D5" s="159"/>
      <c r="E5" s="159"/>
    </row>
    <row r="6" spans="1:5" ht="12.75">
      <c r="A6" s="159" t="s">
        <v>529</v>
      </c>
      <c r="B6" s="159"/>
      <c r="C6" s="159"/>
      <c r="D6" s="159"/>
      <c r="E6" s="159"/>
    </row>
    <row r="7" spans="1:5" ht="12.75">
      <c r="A7" s="159" t="s">
        <v>531</v>
      </c>
      <c r="B7" s="159"/>
      <c r="C7" s="159"/>
      <c r="D7" s="159"/>
      <c r="E7" s="159"/>
    </row>
    <row r="8" spans="1:5" ht="12.75">
      <c r="A8" s="139"/>
      <c r="B8" s="139"/>
      <c r="C8" s="139"/>
      <c r="D8" s="139"/>
      <c r="E8" s="139"/>
    </row>
    <row r="9" spans="1:6" ht="42" customHeight="1">
      <c r="A9" s="150" t="s">
        <v>532</v>
      </c>
      <c r="B9" s="223" t="s">
        <v>533</v>
      </c>
      <c r="C9" s="223"/>
      <c r="D9" s="223" t="s">
        <v>534</v>
      </c>
      <c r="E9" s="224"/>
      <c r="F9" s="94"/>
    </row>
    <row r="10" spans="1:6" ht="12.75">
      <c r="A10" s="191"/>
      <c r="B10" s="5" t="s">
        <v>14</v>
      </c>
      <c r="C10" s="5" t="s">
        <v>15</v>
      </c>
      <c r="D10" s="5" t="s">
        <v>14</v>
      </c>
      <c r="E10" s="5" t="s">
        <v>15</v>
      </c>
      <c r="F10" s="94"/>
    </row>
    <row r="11" spans="1:5" ht="19.5" customHeight="1">
      <c r="A11" s="124" t="s">
        <v>29</v>
      </c>
      <c r="B11" s="52">
        <v>1887</v>
      </c>
      <c r="C11" s="105">
        <v>100</v>
      </c>
      <c r="D11" s="52">
        <v>446</v>
      </c>
      <c r="E11" s="105">
        <v>100</v>
      </c>
    </row>
    <row r="12" spans="1:5" ht="12.75">
      <c r="A12" s="11" t="s">
        <v>535</v>
      </c>
      <c r="B12" s="34">
        <v>12</v>
      </c>
      <c r="C12" s="101">
        <v>0.6</v>
      </c>
      <c r="D12" s="34">
        <v>13</v>
      </c>
      <c r="E12" s="101">
        <v>2.9</v>
      </c>
    </row>
    <row r="13" spans="1:5" ht="12.75">
      <c r="A13" s="11" t="s">
        <v>536</v>
      </c>
      <c r="B13" s="34">
        <v>2</v>
      </c>
      <c r="C13" s="101">
        <v>0.1</v>
      </c>
      <c r="D13" s="34">
        <v>19</v>
      </c>
      <c r="E13" s="101">
        <v>4.3</v>
      </c>
    </row>
    <row r="14" spans="1:5" ht="12.75">
      <c r="A14" s="11" t="s">
        <v>537</v>
      </c>
      <c r="B14" s="34">
        <v>586</v>
      </c>
      <c r="C14" s="101">
        <v>31.1</v>
      </c>
      <c r="D14" s="34">
        <v>81</v>
      </c>
      <c r="E14" s="101">
        <v>18.2</v>
      </c>
    </row>
    <row r="15" spans="1:5" ht="12.75">
      <c r="A15" s="11" t="s">
        <v>538</v>
      </c>
      <c r="B15" s="34">
        <v>865</v>
      </c>
      <c r="C15" s="101">
        <v>45.8</v>
      </c>
      <c r="D15" s="34">
        <v>38</v>
      </c>
      <c r="E15" s="101">
        <v>8.5</v>
      </c>
    </row>
    <row r="16" spans="1:5" ht="12.75">
      <c r="A16" s="11" t="s">
        <v>539</v>
      </c>
      <c r="B16" s="34">
        <v>12</v>
      </c>
      <c r="C16" s="101">
        <v>0.6</v>
      </c>
      <c r="D16" s="34">
        <v>7</v>
      </c>
      <c r="E16" s="101">
        <v>1.6</v>
      </c>
    </row>
    <row r="17" spans="1:5" ht="12.75">
      <c r="A17" s="11" t="s">
        <v>540</v>
      </c>
      <c r="B17" s="34">
        <v>234</v>
      </c>
      <c r="C17" s="101">
        <v>12.4</v>
      </c>
      <c r="D17" s="34">
        <v>153</v>
      </c>
      <c r="E17" s="101">
        <v>34.3</v>
      </c>
    </row>
    <row r="18" spans="1:5" ht="12.75">
      <c r="A18" s="11" t="s">
        <v>541</v>
      </c>
      <c r="B18" s="34">
        <v>167</v>
      </c>
      <c r="C18" s="101">
        <v>8.9</v>
      </c>
      <c r="D18" s="34">
        <v>62</v>
      </c>
      <c r="E18" s="101">
        <v>13.9</v>
      </c>
    </row>
    <row r="19" spans="1:5" ht="12.75">
      <c r="A19" s="11" t="s">
        <v>542</v>
      </c>
      <c r="B19" s="51" t="s">
        <v>178</v>
      </c>
      <c r="C19" s="51" t="s">
        <v>178</v>
      </c>
      <c r="D19" s="34">
        <v>1</v>
      </c>
      <c r="E19" s="101">
        <v>0.2</v>
      </c>
    </row>
    <row r="20" spans="1:5" ht="12.75">
      <c r="A20" s="11" t="s">
        <v>543</v>
      </c>
      <c r="B20" s="34">
        <v>9</v>
      </c>
      <c r="C20" s="101">
        <v>0.5</v>
      </c>
      <c r="D20" s="34">
        <v>22</v>
      </c>
      <c r="E20" s="101">
        <v>4.9</v>
      </c>
    </row>
    <row r="21" spans="1:5" ht="12.75">
      <c r="A21" s="11" t="s">
        <v>544</v>
      </c>
      <c r="B21" s="51" t="s">
        <v>178</v>
      </c>
      <c r="C21" s="51" t="s">
        <v>178</v>
      </c>
      <c r="D21" s="34">
        <v>12</v>
      </c>
      <c r="E21" s="101">
        <v>2.7</v>
      </c>
    </row>
    <row r="22" spans="1:5" ht="12.75">
      <c r="A22" s="25" t="s">
        <v>35</v>
      </c>
      <c r="B22" s="92" t="s">
        <v>178</v>
      </c>
      <c r="C22" s="92" t="s">
        <v>178</v>
      </c>
      <c r="D22" s="60">
        <v>38</v>
      </c>
      <c r="E22" s="106">
        <v>8.5</v>
      </c>
    </row>
    <row r="24" ht="12.75">
      <c r="A24" s="1" t="s">
        <v>134</v>
      </c>
    </row>
  </sheetData>
  <mergeCells count="9">
    <mergeCell ref="B9:C9"/>
    <mergeCell ref="D9:E9"/>
    <mergeCell ref="A9:A10"/>
    <mergeCell ref="A2:E2"/>
    <mergeCell ref="A3:E3"/>
    <mergeCell ref="A4:E4"/>
    <mergeCell ref="A5:E5"/>
    <mergeCell ref="A6:E6"/>
    <mergeCell ref="A7:E7"/>
  </mergeCells>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2:H29"/>
  <sheetViews>
    <sheetView workbookViewId="0" topLeftCell="A1">
      <selection activeCell="A2" sqref="A2:H4"/>
    </sheetView>
  </sheetViews>
  <sheetFormatPr defaultColWidth="8.796875" defaultRowHeight="19.5"/>
  <cols>
    <col min="1" max="16384" width="8.796875" style="1" customWidth="1"/>
  </cols>
  <sheetData>
    <row r="2" spans="1:8" ht="12.75">
      <c r="A2" s="159" t="s">
        <v>545</v>
      </c>
      <c r="B2" s="159"/>
      <c r="C2" s="159"/>
      <c r="D2" s="159"/>
      <c r="E2" s="159"/>
      <c r="F2" s="159"/>
      <c r="G2" s="159"/>
      <c r="H2" s="159"/>
    </row>
    <row r="3" spans="1:8" ht="12.75">
      <c r="A3" s="159" t="s">
        <v>546</v>
      </c>
      <c r="B3" s="159"/>
      <c r="C3" s="159"/>
      <c r="D3" s="159"/>
      <c r="E3" s="159"/>
      <c r="F3" s="159"/>
      <c r="G3" s="159"/>
      <c r="H3" s="159"/>
    </row>
    <row r="4" spans="1:8" ht="12.75">
      <c r="A4" s="159" t="s">
        <v>547</v>
      </c>
      <c r="B4" s="159"/>
      <c r="C4" s="159"/>
      <c r="D4" s="159"/>
      <c r="E4" s="159"/>
      <c r="F4" s="159"/>
      <c r="G4" s="159"/>
      <c r="H4" s="159"/>
    </row>
    <row r="6" spans="1:8" ht="12.75">
      <c r="A6" s="164" t="s">
        <v>132</v>
      </c>
      <c r="B6" s="163" t="s">
        <v>548</v>
      </c>
      <c r="C6" s="163"/>
      <c r="D6" s="163"/>
      <c r="E6" s="163"/>
      <c r="F6" s="163"/>
      <c r="G6" s="163"/>
      <c r="H6" s="163"/>
    </row>
    <row r="7" spans="1:8" ht="12.75">
      <c r="A7" s="225"/>
      <c r="B7" s="225" t="s">
        <v>29</v>
      </c>
      <c r="C7" s="163" t="s">
        <v>549</v>
      </c>
      <c r="D7" s="163"/>
      <c r="E7" s="163" t="s">
        <v>550</v>
      </c>
      <c r="F7" s="163"/>
      <c r="G7" s="163" t="s">
        <v>551</v>
      </c>
      <c r="H7" s="163"/>
    </row>
    <row r="8" spans="1:8" ht="12.75">
      <c r="A8" s="188"/>
      <c r="B8" s="188"/>
      <c r="C8" s="5" t="s">
        <v>14</v>
      </c>
      <c r="D8" s="5" t="s">
        <v>15</v>
      </c>
      <c r="E8" s="5" t="s">
        <v>14</v>
      </c>
      <c r="F8" s="5" t="s">
        <v>15</v>
      </c>
      <c r="G8" s="5" t="s">
        <v>14</v>
      </c>
      <c r="H8" s="5" t="s">
        <v>15</v>
      </c>
    </row>
    <row r="9" spans="1:8" ht="12.75">
      <c r="A9" s="4">
        <v>1975</v>
      </c>
      <c r="B9" s="34">
        <v>132777</v>
      </c>
      <c r="C9" s="34">
        <v>132354</v>
      </c>
      <c r="D9" s="141">
        <v>99.68</v>
      </c>
      <c r="E9" s="34">
        <v>313</v>
      </c>
      <c r="F9" s="141">
        <v>0.24</v>
      </c>
      <c r="G9" s="34">
        <v>110</v>
      </c>
      <c r="H9" s="141">
        <v>0.08</v>
      </c>
    </row>
    <row r="10" spans="1:8" ht="12.75">
      <c r="A10" s="4">
        <v>1976</v>
      </c>
      <c r="B10" s="34">
        <v>130253</v>
      </c>
      <c r="C10" s="34">
        <v>129714</v>
      </c>
      <c r="D10" s="141">
        <v>99.59</v>
      </c>
      <c r="E10" s="34">
        <v>375</v>
      </c>
      <c r="F10" s="141">
        <v>0.29</v>
      </c>
      <c r="G10" s="34">
        <v>164</v>
      </c>
      <c r="H10" s="141">
        <v>0.13</v>
      </c>
    </row>
    <row r="11" spans="1:8" ht="12.75">
      <c r="A11" s="4">
        <v>1977</v>
      </c>
      <c r="B11" s="34">
        <v>137140</v>
      </c>
      <c r="C11" s="34">
        <v>136503</v>
      </c>
      <c r="D11" s="141">
        <v>99.54</v>
      </c>
      <c r="E11" s="34">
        <v>489</v>
      </c>
      <c r="F11" s="141">
        <v>0.36</v>
      </c>
      <c r="G11" s="34">
        <v>148</v>
      </c>
      <c r="H11" s="141">
        <v>0.11</v>
      </c>
    </row>
    <row r="12" spans="1:8" ht="12.75">
      <c r="A12" s="4">
        <v>1978</v>
      </c>
      <c r="B12" s="34">
        <v>137896</v>
      </c>
      <c r="C12" s="34">
        <v>137119</v>
      </c>
      <c r="D12" s="141">
        <v>99.44</v>
      </c>
      <c r="E12" s="34">
        <v>573</v>
      </c>
      <c r="F12" s="141">
        <v>0.42</v>
      </c>
      <c r="G12" s="34">
        <v>204</v>
      </c>
      <c r="H12" s="141">
        <v>0.15</v>
      </c>
    </row>
    <row r="13" spans="1:8" ht="12.75">
      <c r="A13" s="4">
        <v>1979</v>
      </c>
      <c r="B13" s="34">
        <v>143240</v>
      </c>
      <c r="C13" s="34">
        <v>142437</v>
      </c>
      <c r="D13" s="141">
        <v>99.44</v>
      </c>
      <c r="E13" s="34">
        <v>619</v>
      </c>
      <c r="F13" s="141">
        <v>0.43</v>
      </c>
      <c r="G13" s="34">
        <v>184</v>
      </c>
      <c r="H13" s="141">
        <v>0.13</v>
      </c>
    </row>
    <row r="14" spans="1:8" ht="12.75">
      <c r="A14" s="4"/>
      <c r="B14" s="34"/>
      <c r="C14" s="34"/>
      <c r="D14" s="141"/>
      <c r="E14" s="34"/>
      <c r="F14" s="141"/>
      <c r="G14" s="34"/>
      <c r="H14" s="141"/>
    </row>
    <row r="15" spans="1:8" ht="12.75">
      <c r="A15" s="4">
        <v>1980</v>
      </c>
      <c r="B15" s="34">
        <v>144077</v>
      </c>
      <c r="C15" s="34">
        <v>143257</v>
      </c>
      <c r="D15" s="141">
        <v>99.43</v>
      </c>
      <c r="E15" s="34">
        <v>645</v>
      </c>
      <c r="F15" s="141">
        <v>0.45</v>
      </c>
      <c r="G15" s="34">
        <v>175</v>
      </c>
      <c r="H15" s="141">
        <v>0.12</v>
      </c>
    </row>
    <row r="16" spans="1:8" ht="12.75">
      <c r="A16" s="4">
        <v>1981</v>
      </c>
      <c r="B16" s="34">
        <v>139415</v>
      </c>
      <c r="C16" s="34">
        <v>138604</v>
      </c>
      <c r="D16" s="141">
        <v>99.42</v>
      </c>
      <c r="E16" s="34">
        <v>646</v>
      </c>
      <c r="F16" s="141">
        <v>0.46</v>
      </c>
      <c r="G16" s="34">
        <v>165</v>
      </c>
      <c r="H16" s="141">
        <v>0.12</v>
      </c>
    </row>
    <row r="17" spans="1:8" ht="12.75">
      <c r="A17" s="4">
        <v>1982</v>
      </c>
      <c r="B17" s="34">
        <v>137127</v>
      </c>
      <c r="C17" s="34">
        <v>136236</v>
      </c>
      <c r="D17" s="141">
        <v>99.35</v>
      </c>
      <c r="E17" s="34">
        <v>707</v>
      </c>
      <c r="F17" s="141">
        <v>0.52</v>
      </c>
      <c r="G17" s="34">
        <v>184</v>
      </c>
      <c r="H17" s="141">
        <v>0.13</v>
      </c>
    </row>
    <row r="18" spans="1:8" ht="12.75">
      <c r="A18" s="4">
        <v>1983</v>
      </c>
      <c r="B18" s="34">
        <v>131838</v>
      </c>
      <c r="C18" s="34">
        <v>131010</v>
      </c>
      <c r="D18" s="141">
        <v>99.37</v>
      </c>
      <c r="E18" s="34">
        <v>670</v>
      </c>
      <c r="F18" s="141">
        <v>0.51</v>
      </c>
      <c r="G18" s="34">
        <v>158</v>
      </c>
      <c r="H18" s="141">
        <v>0.12</v>
      </c>
    </row>
    <row r="19" spans="1:8" ht="12.75">
      <c r="A19" s="4">
        <v>1984</v>
      </c>
      <c r="B19" s="34">
        <v>134847</v>
      </c>
      <c r="C19" s="34">
        <v>134042</v>
      </c>
      <c r="D19" s="141">
        <v>99.4</v>
      </c>
      <c r="E19" s="34">
        <v>646</v>
      </c>
      <c r="F19" s="141">
        <v>0.48</v>
      </c>
      <c r="G19" s="34">
        <v>159</v>
      </c>
      <c r="H19" s="141">
        <v>0.12</v>
      </c>
    </row>
    <row r="20" spans="1:8" ht="12.75">
      <c r="A20" s="4"/>
      <c r="B20" s="34"/>
      <c r="C20" s="34"/>
      <c r="E20" s="34"/>
      <c r="F20" s="141"/>
      <c r="G20" s="34"/>
      <c r="H20" s="141"/>
    </row>
    <row r="21" spans="1:8" ht="12.75">
      <c r="A21" s="4">
        <v>1985</v>
      </c>
      <c r="B21" s="34">
        <v>136764</v>
      </c>
      <c r="C21" s="34">
        <v>135942</v>
      </c>
      <c r="D21" s="141">
        <v>99.4</v>
      </c>
      <c r="E21" s="34">
        <v>620</v>
      </c>
      <c r="F21" s="141">
        <v>0.45</v>
      </c>
      <c r="G21" s="34">
        <v>202</v>
      </c>
      <c r="H21" s="141">
        <v>0.15</v>
      </c>
    </row>
    <row r="22" spans="1:8" ht="12.75">
      <c r="A22" s="4">
        <v>1986</v>
      </c>
      <c r="B22" s="34">
        <v>136214</v>
      </c>
      <c r="C22" s="34">
        <v>135308</v>
      </c>
      <c r="D22" s="141">
        <v>99.33</v>
      </c>
      <c r="E22" s="34">
        <v>733</v>
      </c>
      <c r="F22" s="141">
        <v>0.54</v>
      </c>
      <c r="G22" s="34">
        <v>173</v>
      </c>
      <c r="H22" s="141">
        <v>0.13</v>
      </c>
    </row>
    <row r="23" spans="1:8" ht="12.75">
      <c r="A23" s="4">
        <v>1987</v>
      </c>
      <c r="B23" s="34">
        <v>138935</v>
      </c>
      <c r="C23" s="34">
        <v>137984</v>
      </c>
      <c r="D23" s="141">
        <v>99.32</v>
      </c>
      <c r="E23" s="34">
        <v>742</v>
      </c>
      <c r="F23" s="141">
        <v>0.53</v>
      </c>
      <c r="G23" s="34">
        <v>209</v>
      </c>
      <c r="H23" s="141">
        <v>0.15</v>
      </c>
    </row>
    <row r="24" spans="1:8" ht="12.75">
      <c r="A24" s="4">
        <v>1988</v>
      </c>
      <c r="B24" s="34">
        <v>137974</v>
      </c>
      <c r="C24" s="34">
        <v>137020</v>
      </c>
      <c r="D24" s="141">
        <v>99.31</v>
      </c>
      <c r="E24" s="34">
        <v>767</v>
      </c>
      <c r="F24" s="141">
        <v>0.56</v>
      </c>
      <c r="G24" s="34">
        <v>187</v>
      </c>
      <c r="H24" s="141">
        <v>0.14</v>
      </c>
    </row>
    <row r="25" spans="1:8" ht="12.75">
      <c r="A25" s="5">
        <v>1989</v>
      </c>
      <c r="B25" s="60">
        <v>146723</v>
      </c>
      <c r="C25" s="60">
        <v>145224</v>
      </c>
      <c r="D25" s="142">
        <v>98.98</v>
      </c>
      <c r="E25" s="60">
        <v>802</v>
      </c>
      <c r="F25" s="142">
        <v>0.55</v>
      </c>
      <c r="G25" s="60">
        <v>697</v>
      </c>
      <c r="H25" s="142">
        <v>0.48</v>
      </c>
    </row>
    <row r="27" ht="12.75">
      <c r="A27" s="1" t="s">
        <v>552</v>
      </c>
    </row>
    <row r="29" ht="12.75">
      <c r="A29" s="1" t="s">
        <v>134</v>
      </c>
    </row>
  </sheetData>
  <mergeCells count="9">
    <mergeCell ref="B6:H6"/>
    <mergeCell ref="B7:B8"/>
    <mergeCell ref="A6:A8"/>
    <mergeCell ref="A2:H2"/>
    <mergeCell ref="A3:H3"/>
    <mergeCell ref="A4:H4"/>
    <mergeCell ref="G7:H7"/>
    <mergeCell ref="E7:F7"/>
    <mergeCell ref="C7:D7"/>
  </mergeCells>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2:I25"/>
  <sheetViews>
    <sheetView workbookViewId="0" topLeftCell="A1">
      <selection activeCell="A2" sqref="A2:I4"/>
    </sheetView>
  </sheetViews>
  <sheetFormatPr defaultColWidth="8.796875" defaultRowHeight="19.5"/>
  <cols>
    <col min="1" max="1" width="10.3984375" style="1" customWidth="1"/>
    <col min="2" max="16384" width="8.796875" style="1" customWidth="1"/>
  </cols>
  <sheetData>
    <row r="2" spans="1:9" ht="12.75">
      <c r="A2" s="159" t="s">
        <v>553</v>
      </c>
      <c r="B2" s="159"/>
      <c r="C2" s="159"/>
      <c r="D2" s="159"/>
      <c r="E2" s="159"/>
      <c r="F2" s="159"/>
      <c r="G2" s="159"/>
      <c r="H2" s="159"/>
      <c r="I2" s="159"/>
    </row>
    <row r="3" spans="1:9" ht="12.75">
      <c r="A3" s="159" t="s">
        <v>554</v>
      </c>
      <c r="B3" s="159"/>
      <c r="C3" s="159"/>
      <c r="D3" s="159"/>
      <c r="E3" s="159"/>
      <c r="F3" s="159"/>
      <c r="G3" s="159"/>
      <c r="H3" s="159"/>
      <c r="I3" s="159"/>
    </row>
    <row r="4" spans="1:9" ht="12.75">
      <c r="A4" s="159" t="s">
        <v>555</v>
      </c>
      <c r="B4" s="159"/>
      <c r="C4" s="159"/>
      <c r="D4" s="159"/>
      <c r="E4" s="159"/>
      <c r="F4" s="159"/>
      <c r="G4" s="159"/>
      <c r="H4" s="159"/>
      <c r="I4" s="159"/>
    </row>
    <row r="6" spans="1:9" ht="12.75">
      <c r="A6" s="164" t="s">
        <v>556</v>
      </c>
      <c r="B6" s="163" t="s">
        <v>548</v>
      </c>
      <c r="C6" s="163"/>
      <c r="D6" s="163"/>
      <c r="E6" s="163"/>
      <c r="F6" s="163"/>
      <c r="G6" s="163"/>
      <c r="H6" s="163"/>
      <c r="I6" s="163"/>
    </row>
    <row r="7" spans="1:9" ht="12.75">
      <c r="A7" s="225"/>
      <c r="B7" s="194" t="s">
        <v>29</v>
      </c>
      <c r="C7" s="218"/>
      <c r="D7" s="163" t="s">
        <v>549</v>
      </c>
      <c r="E7" s="163"/>
      <c r="F7" s="163" t="s">
        <v>550</v>
      </c>
      <c r="G7" s="163"/>
      <c r="H7" s="163" t="s">
        <v>551</v>
      </c>
      <c r="I7" s="163"/>
    </row>
    <row r="8" spans="1:9" ht="12.75">
      <c r="A8" s="188"/>
      <c r="B8" s="5" t="s">
        <v>14</v>
      </c>
      <c r="C8" s="5" t="s">
        <v>15</v>
      </c>
      <c r="D8" s="5" t="s">
        <v>14</v>
      </c>
      <c r="E8" s="5" t="s">
        <v>15</v>
      </c>
      <c r="F8" s="5" t="s">
        <v>14</v>
      </c>
      <c r="G8" s="5" t="s">
        <v>15</v>
      </c>
      <c r="H8" s="5" t="s">
        <v>14</v>
      </c>
      <c r="I8" s="5" t="s">
        <v>15</v>
      </c>
    </row>
    <row r="9" spans="1:9" ht="21" customHeight="1">
      <c r="A9" s="80" t="s">
        <v>29</v>
      </c>
      <c r="B9" s="52">
        <v>146723</v>
      </c>
      <c r="C9" s="105">
        <v>100</v>
      </c>
      <c r="D9" s="52">
        <v>145224</v>
      </c>
      <c r="E9" s="105">
        <v>100</v>
      </c>
      <c r="F9" s="52">
        <v>802</v>
      </c>
      <c r="G9" s="105">
        <v>100</v>
      </c>
      <c r="H9" s="52">
        <v>697</v>
      </c>
      <c r="I9" s="105">
        <v>100</v>
      </c>
    </row>
    <row r="10" spans="1:9" ht="12.75" customHeight="1">
      <c r="A10" s="140"/>
      <c r="B10" s="34"/>
      <c r="C10" s="101"/>
      <c r="D10" s="34"/>
      <c r="E10" s="101"/>
      <c r="F10" s="34"/>
      <c r="G10" s="101"/>
      <c r="H10" s="34"/>
      <c r="I10" s="101"/>
    </row>
    <row r="11" spans="1:9" ht="12.75">
      <c r="A11" s="137" t="s">
        <v>557</v>
      </c>
      <c r="B11" s="34">
        <v>123705</v>
      </c>
      <c r="C11" s="101">
        <v>84.3</v>
      </c>
      <c r="D11" s="34">
        <v>123219</v>
      </c>
      <c r="E11" s="101">
        <v>84.8</v>
      </c>
      <c r="F11" s="34">
        <v>52</v>
      </c>
      <c r="G11" s="101">
        <v>6.5</v>
      </c>
      <c r="H11" s="34">
        <v>434</v>
      </c>
      <c r="I11" s="101">
        <v>62.3</v>
      </c>
    </row>
    <row r="12" spans="1:9" ht="12.75">
      <c r="A12" s="137" t="s">
        <v>558</v>
      </c>
      <c r="B12" s="34">
        <v>19007</v>
      </c>
      <c r="C12" s="101">
        <v>13</v>
      </c>
      <c r="D12" s="34">
        <v>18957</v>
      </c>
      <c r="E12" s="101">
        <v>13.1</v>
      </c>
      <c r="F12" s="34">
        <v>8</v>
      </c>
      <c r="G12" s="101">
        <v>1</v>
      </c>
      <c r="H12" s="34">
        <v>42</v>
      </c>
      <c r="I12" s="101">
        <v>6</v>
      </c>
    </row>
    <row r="13" spans="1:9" ht="12.75">
      <c r="A13" s="137" t="s">
        <v>559</v>
      </c>
      <c r="B13" s="34">
        <v>156</v>
      </c>
      <c r="C13" s="101">
        <v>0.1</v>
      </c>
      <c r="D13" s="34">
        <v>2</v>
      </c>
      <c r="E13" s="101">
        <v>0</v>
      </c>
      <c r="F13" s="34">
        <v>142</v>
      </c>
      <c r="G13" s="101">
        <v>17.7</v>
      </c>
      <c r="H13" s="34">
        <v>12</v>
      </c>
      <c r="I13" s="101">
        <v>1.7</v>
      </c>
    </row>
    <row r="14" spans="1:9" ht="12.75">
      <c r="A14" s="137" t="s">
        <v>560</v>
      </c>
      <c r="B14" s="34">
        <v>200</v>
      </c>
      <c r="C14" s="101">
        <v>0.1</v>
      </c>
      <c r="D14" s="34">
        <v>190</v>
      </c>
      <c r="E14" s="101">
        <v>0.1</v>
      </c>
      <c r="F14" s="34">
        <v>4</v>
      </c>
      <c r="G14" s="101">
        <v>0.5</v>
      </c>
      <c r="H14" s="34">
        <v>6</v>
      </c>
      <c r="I14" s="101">
        <v>0.9</v>
      </c>
    </row>
    <row r="15" spans="1:9" ht="12.75">
      <c r="A15" s="137" t="s">
        <v>561</v>
      </c>
      <c r="B15" s="34">
        <v>367</v>
      </c>
      <c r="C15" s="101">
        <v>0.3</v>
      </c>
      <c r="D15" s="34">
        <v>26</v>
      </c>
      <c r="E15" s="101">
        <v>0</v>
      </c>
      <c r="F15" s="34">
        <v>325</v>
      </c>
      <c r="G15" s="101">
        <v>40.5</v>
      </c>
      <c r="H15" s="34">
        <v>16</v>
      </c>
      <c r="I15" s="101">
        <v>2.3</v>
      </c>
    </row>
    <row r="16" spans="1:9" ht="12.75">
      <c r="A16" s="137" t="s">
        <v>562</v>
      </c>
      <c r="B16" s="51" t="s">
        <v>178</v>
      </c>
      <c r="C16" s="127">
        <v>0</v>
      </c>
      <c r="D16" s="51" t="s">
        <v>178</v>
      </c>
      <c r="E16" s="101">
        <v>0</v>
      </c>
      <c r="F16" s="51" t="s">
        <v>178</v>
      </c>
      <c r="G16" s="101">
        <v>0</v>
      </c>
      <c r="H16" s="51" t="s">
        <v>178</v>
      </c>
      <c r="I16" s="101">
        <v>0</v>
      </c>
    </row>
    <row r="17" spans="1:9" ht="12.75">
      <c r="A17" s="137" t="s">
        <v>563</v>
      </c>
      <c r="B17" s="34">
        <v>2330</v>
      </c>
      <c r="C17" s="101">
        <v>1.6</v>
      </c>
      <c r="D17" s="34">
        <v>2276</v>
      </c>
      <c r="E17" s="101">
        <v>1.6</v>
      </c>
      <c r="F17" s="34">
        <v>31</v>
      </c>
      <c r="G17" s="101">
        <v>3.9</v>
      </c>
      <c r="H17" s="34">
        <v>23</v>
      </c>
      <c r="I17" s="101">
        <v>3.3</v>
      </c>
    </row>
    <row r="18" spans="1:9" ht="12.75">
      <c r="A18" s="137" t="s">
        <v>34</v>
      </c>
      <c r="B18" s="34">
        <v>606</v>
      </c>
      <c r="C18" s="101">
        <v>0.4</v>
      </c>
      <c r="D18" s="34">
        <v>419</v>
      </c>
      <c r="E18" s="101">
        <v>0.3</v>
      </c>
      <c r="F18" s="34">
        <v>133</v>
      </c>
      <c r="G18" s="101">
        <v>16.6</v>
      </c>
      <c r="H18" s="34">
        <v>54</v>
      </c>
      <c r="I18" s="101">
        <v>7.7</v>
      </c>
    </row>
    <row r="19" spans="1:9" ht="12.75">
      <c r="A19" s="137" t="s">
        <v>564</v>
      </c>
      <c r="B19" s="34">
        <v>76</v>
      </c>
      <c r="C19" s="101">
        <v>0.1</v>
      </c>
      <c r="D19" s="34">
        <v>8</v>
      </c>
      <c r="E19" s="101">
        <v>0</v>
      </c>
      <c r="F19" s="34">
        <v>58</v>
      </c>
      <c r="G19" s="101">
        <v>7.2</v>
      </c>
      <c r="H19" s="34">
        <v>10</v>
      </c>
      <c r="I19" s="101">
        <v>1.4</v>
      </c>
    </row>
    <row r="20" spans="1:9" ht="12.75">
      <c r="A20" s="137" t="s">
        <v>35</v>
      </c>
      <c r="B20" s="34">
        <v>276</v>
      </c>
      <c r="C20" s="101">
        <v>0.2</v>
      </c>
      <c r="D20" s="34">
        <v>127</v>
      </c>
      <c r="E20" s="101">
        <v>0.1</v>
      </c>
      <c r="F20" s="34">
        <v>49</v>
      </c>
      <c r="G20" s="101">
        <v>6.1</v>
      </c>
      <c r="H20" s="34">
        <v>100</v>
      </c>
      <c r="I20" s="101">
        <v>14.3</v>
      </c>
    </row>
    <row r="21" spans="1:9" ht="12.75">
      <c r="A21" s="143"/>
      <c r="B21" s="60"/>
      <c r="C21" s="60"/>
      <c r="D21" s="60"/>
      <c r="E21" s="142"/>
      <c r="F21" s="60"/>
      <c r="G21" s="142"/>
      <c r="H21" s="60"/>
      <c r="I21" s="142"/>
    </row>
    <row r="23" spans="1:9" ht="24.75" customHeight="1">
      <c r="A23" s="166" t="s">
        <v>565</v>
      </c>
      <c r="B23" s="166"/>
      <c r="C23" s="166"/>
      <c r="D23" s="166"/>
      <c r="E23" s="166"/>
      <c r="F23" s="166"/>
      <c r="G23" s="166"/>
      <c r="H23" s="166"/>
      <c r="I23" s="166"/>
    </row>
    <row r="25" ht="12.75">
      <c r="A25" s="1" t="s">
        <v>134</v>
      </c>
    </row>
  </sheetData>
  <mergeCells count="10">
    <mergeCell ref="A23:I23"/>
    <mergeCell ref="B7:C7"/>
    <mergeCell ref="A2:I2"/>
    <mergeCell ref="A3:I3"/>
    <mergeCell ref="A4:I4"/>
    <mergeCell ref="A6:A8"/>
    <mergeCell ref="B6:I6"/>
    <mergeCell ref="D7:E7"/>
    <mergeCell ref="F7:G7"/>
    <mergeCell ref="H7:I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32"/>
  <sheetViews>
    <sheetView workbookViewId="0" topLeftCell="A1">
      <selection activeCell="A2" sqref="A2:H4"/>
    </sheetView>
  </sheetViews>
  <sheetFormatPr defaultColWidth="7.69921875" defaultRowHeight="19.5"/>
  <cols>
    <col min="1" max="1" width="5.296875" style="1" customWidth="1"/>
    <col min="2" max="7" width="7.69921875" style="1" customWidth="1"/>
    <col min="8" max="8" width="10" style="1" bestFit="1" customWidth="1"/>
    <col min="9" max="16384" width="7.69921875" style="1" customWidth="1"/>
  </cols>
  <sheetData>
    <row r="1" ht="12.75">
      <c r="A1" s="9"/>
    </row>
    <row r="2" spans="1:8" ht="12.75">
      <c r="A2" s="169" t="s">
        <v>146</v>
      </c>
      <c r="B2" s="169"/>
      <c r="C2" s="169"/>
      <c r="D2" s="169"/>
      <c r="E2" s="169"/>
      <c r="F2" s="169"/>
      <c r="G2" s="169"/>
      <c r="H2" s="169"/>
    </row>
    <row r="3" spans="1:8" ht="12.75">
      <c r="A3" s="169" t="s">
        <v>46</v>
      </c>
      <c r="B3" s="169"/>
      <c r="C3" s="169"/>
      <c r="D3" s="169"/>
      <c r="E3" s="169"/>
      <c r="F3" s="169"/>
      <c r="G3" s="169"/>
      <c r="H3" s="169"/>
    </row>
    <row r="4" spans="1:8" ht="12.75">
      <c r="A4" s="169" t="s">
        <v>145</v>
      </c>
      <c r="B4" s="169"/>
      <c r="C4" s="169"/>
      <c r="D4" s="169"/>
      <c r="E4" s="169"/>
      <c r="F4" s="169"/>
      <c r="G4" s="169"/>
      <c r="H4" s="169"/>
    </row>
    <row r="6" spans="1:8" ht="38.25">
      <c r="A6" s="14" t="s">
        <v>132</v>
      </c>
      <c r="B6" s="14" t="s">
        <v>147</v>
      </c>
      <c r="C6" s="14" t="s">
        <v>32</v>
      </c>
      <c r="D6" s="14" t="s">
        <v>33</v>
      </c>
      <c r="E6" s="15" t="s">
        <v>148</v>
      </c>
      <c r="F6" s="15" t="s">
        <v>149</v>
      </c>
      <c r="G6" s="14" t="s">
        <v>34</v>
      </c>
      <c r="H6" s="14" t="s">
        <v>35</v>
      </c>
    </row>
    <row r="7" spans="1:8" ht="12.75">
      <c r="A7" s="11"/>
      <c r="B7" s="12"/>
      <c r="C7" s="11"/>
      <c r="D7" s="11"/>
      <c r="E7" s="12"/>
      <c r="F7" s="12"/>
      <c r="G7" s="11"/>
      <c r="H7" s="11"/>
    </row>
    <row r="8" spans="1:8" ht="12.75">
      <c r="A8" s="12" t="s">
        <v>47</v>
      </c>
      <c r="B8" s="30">
        <v>171667</v>
      </c>
      <c r="C8" s="30">
        <v>144159</v>
      </c>
      <c r="D8" s="30">
        <v>26513</v>
      </c>
      <c r="E8" s="30">
        <v>291</v>
      </c>
      <c r="F8" s="30">
        <v>490</v>
      </c>
      <c r="G8" s="30">
        <v>90</v>
      </c>
      <c r="H8" s="30">
        <v>124</v>
      </c>
    </row>
    <row r="9" spans="1:8" ht="12.75">
      <c r="A9" s="12" t="s">
        <v>48</v>
      </c>
      <c r="B9" s="30">
        <v>162244</v>
      </c>
      <c r="C9" s="30">
        <v>134486</v>
      </c>
      <c r="D9" s="30">
        <v>26755</v>
      </c>
      <c r="E9" s="30">
        <v>281</v>
      </c>
      <c r="F9" s="30">
        <f>80+140+113+150+11</f>
        <v>494</v>
      </c>
      <c r="G9" s="30">
        <v>115</v>
      </c>
      <c r="H9" s="30">
        <v>113</v>
      </c>
    </row>
    <row r="10" spans="1:8" ht="12.75">
      <c r="A10" s="12" t="s">
        <v>49</v>
      </c>
      <c r="B10" s="30">
        <v>146854</v>
      </c>
      <c r="C10" s="30">
        <v>120042</v>
      </c>
      <c r="D10" s="30">
        <v>25760</v>
      </c>
      <c r="E10" s="30">
        <v>274</v>
      </c>
      <c r="F10" s="30">
        <f>116+150+99+154+4</f>
        <v>523</v>
      </c>
      <c r="G10" s="30">
        <v>139</v>
      </c>
      <c r="H10" s="30">
        <v>116</v>
      </c>
    </row>
    <row r="11" spans="1:8" ht="12.75">
      <c r="A11" s="12" t="s">
        <v>50</v>
      </c>
      <c r="B11" s="30">
        <v>141550</v>
      </c>
      <c r="C11" s="30">
        <v>115150</v>
      </c>
      <c r="D11" s="30">
        <v>25252</v>
      </c>
      <c r="E11" s="30">
        <v>255</v>
      </c>
      <c r="F11" s="30">
        <f>279+129+83+173+6</f>
        <v>670</v>
      </c>
      <c r="G11" s="30">
        <v>1</v>
      </c>
      <c r="H11" s="30">
        <v>222</v>
      </c>
    </row>
    <row r="12" spans="1:8" ht="12.75">
      <c r="A12" s="12" t="s">
        <v>51</v>
      </c>
      <c r="B12" s="30">
        <v>137414</v>
      </c>
      <c r="C12" s="30">
        <v>112768</v>
      </c>
      <c r="D12" s="30">
        <v>22836</v>
      </c>
      <c r="E12" s="30">
        <v>234</v>
      </c>
      <c r="F12" s="30">
        <f>336+118+88+169+4</f>
        <v>715</v>
      </c>
      <c r="G12" s="30">
        <v>1</v>
      </c>
      <c r="H12" s="30">
        <v>860</v>
      </c>
    </row>
    <row r="13" spans="1:8" ht="12.75">
      <c r="A13" s="12" t="s">
        <v>52</v>
      </c>
      <c r="B13" s="30">
        <v>133931</v>
      </c>
      <c r="C13" s="30">
        <v>110058</v>
      </c>
      <c r="D13" s="30">
        <v>22692</v>
      </c>
      <c r="E13" s="30">
        <v>227</v>
      </c>
      <c r="F13" s="30">
        <f>298+152+73+197+3</f>
        <v>723</v>
      </c>
      <c r="G13" s="30">
        <v>1</v>
      </c>
      <c r="H13" s="30">
        <v>230</v>
      </c>
    </row>
    <row r="14" spans="1:8" ht="12.75">
      <c r="A14" s="12" t="s">
        <v>53</v>
      </c>
      <c r="B14" s="30">
        <v>131378</v>
      </c>
      <c r="C14" s="30">
        <v>108295</v>
      </c>
      <c r="D14" s="30">
        <v>21778</v>
      </c>
      <c r="E14" s="30">
        <v>262</v>
      </c>
      <c r="F14" s="30">
        <f>364+178+64+225+4</f>
        <v>835</v>
      </c>
      <c r="G14" s="30">
        <v>3</v>
      </c>
      <c r="H14" s="30">
        <v>205</v>
      </c>
    </row>
    <row r="15" spans="1:8" ht="12.75">
      <c r="A15" s="12" t="s">
        <v>54</v>
      </c>
      <c r="B15" s="30">
        <v>138416</v>
      </c>
      <c r="C15" s="30">
        <v>114511</v>
      </c>
      <c r="D15" s="30">
        <v>22620</v>
      </c>
      <c r="E15" s="30">
        <v>291</v>
      </c>
      <c r="F15" s="30">
        <f>315+152+63+230+7</f>
        <v>767</v>
      </c>
      <c r="G15" s="30">
        <v>1</v>
      </c>
      <c r="H15" s="30">
        <v>226</v>
      </c>
    </row>
    <row r="16" spans="1:8" ht="12.75">
      <c r="A16" s="12" t="s">
        <v>55</v>
      </c>
      <c r="B16" s="30">
        <v>138802</v>
      </c>
      <c r="C16" s="30">
        <v>114652</v>
      </c>
      <c r="D16" s="30">
        <v>22423</v>
      </c>
      <c r="E16" s="30">
        <v>342</v>
      </c>
      <c r="F16" s="30">
        <f>683+186+58+225+5</f>
        <v>1157</v>
      </c>
      <c r="G16" s="30">
        <v>8</v>
      </c>
      <c r="H16" s="30">
        <v>220</v>
      </c>
    </row>
    <row r="17" spans="1:8" ht="12.75">
      <c r="A17" s="12" t="s">
        <v>56</v>
      </c>
      <c r="B17" s="30">
        <v>144452</v>
      </c>
      <c r="C17" s="30">
        <v>119218</v>
      </c>
      <c r="D17" s="30">
        <v>23346</v>
      </c>
      <c r="E17" s="30">
        <v>363</v>
      </c>
      <c r="F17" s="30">
        <f>779+159+64+243+8</f>
        <v>1253</v>
      </c>
      <c r="G17" s="30">
        <v>6</v>
      </c>
      <c r="H17" s="30">
        <v>266</v>
      </c>
    </row>
    <row r="18" spans="1:8" ht="12.75">
      <c r="A18" s="11"/>
      <c r="B18" s="34"/>
      <c r="C18" s="34"/>
      <c r="D18" s="34"/>
      <c r="E18" s="34"/>
      <c r="F18" s="34"/>
      <c r="G18" s="34"/>
      <c r="H18" s="34"/>
    </row>
    <row r="19" spans="1:8" ht="12.75">
      <c r="A19" s="12" t="s">
        <v>57</v>
      </c>
      <c r="B19" s="30">
        <v>145162</v>
      </c>
      <c r="C19" s="30">
        <v>119698</v>
      </c>
      <c r="D19" s="30">
        <v>23422</v>
      </c>
      <c r="E19" s="30">
        <v>416</v>
      </c>
      <c r="F19" s="30">
        <f>864+190+62+266+5</f>
        <v>1387</v>
      </c>
      <c r="G19" s="30">
        <v>22</v>
      </c>
      <c r="H19" s="30">
        <v>217</v>
      </c>
    </row>
    <row r="20" spans="1:8" ht="12.75">
      <c r="A20" s="12" t="s">
        <v>58</v>
      </c>
      <c r="B20" s="30">
        <v>140579</v>
      </c>
      <c r="C20" s="30">
        <v>116596</v>
      </c>
      <c r="D20" s="30">
        <v>22002</v>
      </c>
      <c r="E20" s="30">
        <v>419</v>
      </c>
      <c r="F20" s="30">
        <f>887+196+75+245+5</f>
        <v>1408</v>
      </c>
      <c r="G20" s="30">
        <v>20</v>
      </c>
      <c r="H20" s="30">
        <v>134</v>
      </c>
    </row>
    <row r="21" spans="1:8" ht="12.75">
      <c r="A21" s="12" t="s">
        <v>59</v>
      </c>
      <c r="B21" s="30">
        <v>137950</v>
      </c>
      <c r="C21" s="30">
        <v>114465</v>
      </c>
      <c r="D21" s="30">
        <v>21574</v>
      </c>
      <c r="E21" s="30">
        <v>425</v>
      </c>
      <c r="F21" s="30">
        <f>878+198+81+194+5</f>
        <v>1356</v>
      </c>
      <c r="G21" s="30">
        <v>16</v>
      </c>
      <c r="H21" s="30">
        <v>114</v>
      </c>
    </row>
    <row r="22" spans="1:8" ht="12.75">
      <c r="A22" s="12" t="s">
        <v>60</v>
      </c>
      <c r="B22" s="30">
        <v>133026</v>
      </c>
      <c r="C22" s="30">
        <v>109892</v>
      </c>
      <c r="D22" s="30">
        <v>21295</v>
      </c>
      <c r="E22" s="30">
        <v>457</v>
      </c>
      <c r="F22" s="30">
        <f>827+175+71+164+6</f>
        <v>1243</v>
      </c>
      <c r="G22" s="30">
        <v>21</v>
      </c>
      <c r="H22" s="30">
        <v>118</v>
      </c>
    </row>
    <row r="23" spans="1:8" ht="12.75">
      <c r="A23" s="12" t="s">
        <v>61</v>
      </c>
      <c r="B23" s="30">
        <v>135782</v>
      </c>
      <c r="C23" s="30">
        <v>111574</v>
      </c>
      <c r="D23" s="30">
        <v>22322</v>
      </c>
      <c r="E23" s="30">
        <v>490</v>
      </c>
      <c r="F23" s="30">
        <f>814+204+79+169+8</f>
        <v>1274</v>
      </c>
      <c r="G23" s="30">
        <v>28</v>
      </c>
      <c r="H23" s="30">
        <v>94</v>
      </c>
    </row>
    <row r="24" spans="1:8" ht="12.75">
      <c r="A24" s="12" t="s">
        <v>62</v>
      </c>
      <c r="B24" s="30">
        <v>138052</v>
      </c>
      <c r="C24" s="30">
        <v>114150</v>
      </c>
      <c r="D24" s="30">
        <v>21935</v>
      </c>
      <c r="E24" s="30">
        <v>471</v>
      </c>
      <c r="F24" s="30">
        <f>855+198+76+179+3</f>
        <v>1311</v>
      </c>
      <c r="G24" s="30">
        <v>38</v>
      </c>
      <c r="H24" s="30">
        <v>147</v>
      </c>
    </row>
    <row r="25" spans="1:8" ht="12.75">
      <c r="A25" s="12" t="s">
        <v>63</v>
      </c>
      <c r="B25" s="30">
        <v>137626</v>
      </c>
      <c r="C25" s="30">
        <v>112255</v>
      </c>
      <c r="D25" s="30">
        <v>23366</v>
      </c>
      <c r="E25" s="30">
        <v>478</v>
      </c>
      <c r="F25" s="30">
        <f>882+199+93+228+3</f>
        <v>1405</v>
      </c>
      <c r="G25" s="30">
        <v>44</v>
      </c>
      <c r="H25" s="30">
        <v>78</v>
      </c>
    </row>
    <row r="26" spans="1:8" ht="12.75">
      <c r="A26" s="12" t="s">
        <v>64</v>
      </c>
      <c r="B26" s="30">
        <v>140466</v>
      </c>
      <c r="C26" s="30">
        <v>113386</v>
      </c>
      <c r="D26" s="30">
        <v>24975</v>
      </c>
      <c r="E26" s="30">
        <v>484</v>
      </c>
      <c r="F26" s="30">
        <f>995+202+95+176+9</f>
        <v>1477</v>
      </c>
      <c r="G26" s="30">
        <v>31</v>
      </c>
      <c r="H26" s="30">
        <v>113</v>
      </c>
    </row>
    <row r="27" spans="1:8" ht="12.75">
      <c r="A27" s="12">
        <v>1988</v>
      </c>
      <c r="B27" s="30">
        <v>139635</v>
      </c>
      <c r="C27" s="30">
        <v>112232</v>
      </c>
      <c r="D27" s="30">
        <v>25217</v>
      </c>
      <c r="E27" s="30">
        <v>525</v>
      </c>
      <c r="F27" s="30">
        <f>1051+190+109+166+5</f>
        <v>1521</v>
      </c>
      <c r="G27" s="30">
        <v>47</v>
      </c>
      <c r="H27" s="30">
        <v>93</v>
      </c>
    </row>
    <row r="28" spans="1:8" ht="12.75">
      <c r="A28" s="16">
        <v>1989</v>
      </c>
      <c r="B28" s="103">
        <v>148164</v>
      </c>
      <c r="C28" s="103">
        <v>115186</v>
      </c>
      <c r="D28" s="103">
        <v>29839</v>
      </c>
      <c r="E28" s="103">
        <v>844</v>
      </c>
      <c r="F28" s="103">
        <v>1633</v>
      </c>
      <c r="G28" s="103">
        <v>48</v>
      </c>
      <c r="H28" s="103">
        <v>614</v>
      </c>
    </row>
    <row r="30" spans="1:8" ht="90.75" customHeight="1">
      <c r="A30" s="166" t="s">
        <v>150</v>
      </c>
      <c r="B30" s="166"/>
      <c r="C30" s="166"/>
      <c r="D30" s="166"/>
      <c r="E30" s="166"/>
      <c r="F30" s="166"/>
      <c r="G30" s="166"/>
      <c r="H30" s="166"/>
    </row>
    <row r="32" spans="1:8" ht="12.75">
      <c r="A32" s="168" t="s">
        <v>134</v>
      </c>
      <c r="B32" s="168"/>
      <c r="C32" s="168"/>
      <c r="D32" s="168"/>
      <c r="E32" s="168"/>
      <c r="F32" s="168"/>
      <c r="G32" s="168"/>
      <c r="H32" s="168"/>
    </row>
  </sheetData>
  <mergeCells count="5">
    <mergeCell ref="A32:H32"/>
    <mergeCell ref="A4:H4"/>
    <mergeCell ref="A3:H3"/>
    <mergeCell ref="A2:H2"/>
    <mergeCell ref="A30:H3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32"/>
  <sheetViews>
    <sheetView workbookViewId="0" topLeftCell="A1">
      <selection activeCell="A2" sqref="A2:H4"/>
    </sheetView>
  </sheetViews>
  <sheetFormatPr defaultColWidth="7.69921875" defaultRowHeight="19.5"/>
  <cols>
    <col min="1" max="1" width="5.296875" style="1" customWidth="1"/>
    <col min="2" max="7" width="7.69921875" style="1" customWidth="1"/>
    <col min="8" max="8" width="10" style="1" bestFit="1" customWidth="1"/>
    <col min="9" max="16384" width="7.69921875" style="1" customWidth="1"/>
  </cols>
  <sheetData>
    <row r="1" ht="12.75">
      <c r="A1" s="9"/>
    </row>
    <row r="2" spans="1:8" ht="12.75">
      <c r="A2" s="169" t="s">
        <v>151</v>
      </c>
      <c r="B2" s="169"/>
      <c r="C2" s="169"/>
      <c r="D2" s="169"/>
      <c r="E2" s="169"/>
      <c r="F2" s="169"/>
      <c r="G2" s="169"/>
      <c r="H2" s="169"/>
    </row>
    <row r="3" spans="1:8" ht="12.75">
      <c r="A3" s="169" t="s">
        <v>152</v>
      </c>
      <c r="B3" s="169"/>
      <c r="C3" s="169"/>
      <c r="D3" s="169"/>
      <c r="E3" s="169"/>
      <c r="F3" s="169"/>
      <c r="G3" s="169"/>
      <c r="H3" s="169"/>
    </row>
    <row r="4" spans="1:8" ht="12.75">
      <c r="A4" s="169" t="s">
        <v>145</v>
      </c>
      <c r="B4" s="169"/>
      <c r="C4" s="169"/>
      <c r="D4" s="169"/>
      <c r="E4" s="169"/>
      <c r="F4" s="169"/>
      <c r="G4" s="169"/>
      <c r="H4" s="169"/>
    </row>
    <row r="6" spans="1:8" ht="38.25">
      <c r="A6" s="14" t="s">
        <v>132</v>
      </c>
      <c r="B6" s="14" t="s">
        <v>147</v>
      </c>
      <c r="C6" s="14" t="s">
        <v>32</v>
      </c>
      <c r="D6" s="14" t="s">
        <v>33</v>
      </c>
      <c r="E6" s="15" t="s">
        <v>148</v>
      </c>
      <c r="F6" s="15" t="s">
        <v>149</v>
      </c>
      <c r="G6" s="14" t="s">
        <v>34</v>
      </c>
      <c r="H6" s="14" t="s">
        <v>35</v>
      </c>
    </row>
    <row r="7" spans="1:8" ht="12.75">
      <c r="A7" s="11"/>
      <c r="B7" s="12"/>
      <c r="C7" s="11"/>
      <c r="D7" s="11"/>
      <c r="E7" s="12"/>
      <c r="F7" s="12"/>
      <c r="G7" s="11"/>
      <c r="H7" s="11"/>
    </row>
    <row r="8" spans="1:8" ht="12.75">
      <c r="A8" s="12" t="s">
        <v>47</v>
      </c>
      <c r="B8" s="30">
        <v>171667</v>
      </c>
      <c r="C8" s="30">
        <v>143871</v>
      </c>
      <c r="D8" s="30">
        <v>26957</v>
      </c>
      <c r="E8" s="30">
        <v>299</v>
      </c>
      <c r="F8" s="30">
        <v>356</v>
      </c>
      <c r="G8" s="30">
        <v>74</v>
      </c>
      <c r="H8" s="30">
        <v>110</v>
      </c>
    </row>
    <row r="9" spans="1:8" ht="12.75">
      <c r="A9" s="12" t="s">
        <v>48</v>
      </c>
      <c r="B9" s="30">
        <v>162244</v>
      </c>
      <c r="C9" s="30">
        <v>134165</v>
      </c>
      <c r="D9" s="30">
        <v>27245</v>
      </c>
      <c r="E9" s="30">
        <v>313</v>
      </c>
      <c r="F9" s="30">
        <v>373</v>
      </c>
      <c r="G9" s="30">
        <v>40</v>
      </c>
      <c r="H9" s="30">
        <v>108</v>
      </c>
    </row>
    <row r="10" spans="1:8" ht="12.75">
      <c r="A10" s="12" t="s">
        <v>49</v>
      </c>
      <c r="B10" s="30">
        <v>146854</v>
      </c>
      <c r="C10" s="30">
        <v>119787</v>
      </c>
      <c r="D10" s="30">
        <v>26215</v>
      </c>
      <c r="E10" s="30">
        <v>316</v>
      </c>
      <c r="F10" s="30">
        <v>366</v>
      </c>
      <c r="G10" s="30">
        <v>64</v>
      </c>
      <c r="H10" s="30">
        <v>106</v>
      </c>
    </row>
    <row r="11" spans="1:8" ht="12.75">
      <c r="A11" s="12" t="s">
        <v>50</v>
      </c>
      <c r="B11" s="30">
        <v>141550</v>
      </c>
      <c r="C11" s="30">
        <v>114878</v>
      </c>
      <c r="D11" s="30">
        <v>25741</v>
      </c>
      <c r="E11" s="30">
        <v>302</v>
      </c>
      <c r="F11" s="30">
        <v>288</v>
      </c>
      <c r="G11" s="30">
        <v>144</v>
      </c>
      <c r="H11" s="30">
        <v>197</v>
      </c>
    </row>
    <row r="12" spans="1:8" ht="12.75">
      <c r="A12" s="12" t="s">
        <v>51</v>
      </c>
      <c r="B12" s="30">
        <v>137414</v>
      </c>
      <c r="C12" s="30">
        <v>112474</v>
      </c>
      <c r="D12" s="30">
        <v>23328</v>
      </c>
      <c r="E12" s="30">
        <v>270</v>
      </c>
      <c r="F12" s="30">
        <v>310</v>
      </c>
      <c r="G12" s="30">
        <v>194</v>
      </c>
      <c r="H12" s="30">
        <v>838</v>
      </c>
    </row>
    <row r="13" spans="1:8" ht="12.75">
      <c r="A13" s="12" t="s">
        <v>52</v>
      </c>
      <c r="B13" s="30">
        <v>133931</v>
      </c>
      <c r="C13" s="30">
        <v>109718</v>
      </c>
      <c r="D13" s="30">
        <v>23224</v>
      </c>
      <c r="E13" s="30">
        <v>294</v>
      </c>
      <c r="F13" s="30">
        <v>331</v>
      </c>
      <c r="G13" s="30">
        <v>184</v>
      </c>
      <c r="H13" s="30">
        <v>180</v>
      </c>
    </row>
    <row r="14" spans="1:8" ht="12.75">
      <c r="A14" s="12" t="s">
        <v>53</v>
      </c>
      <c r="B14" s="30">
        <v>131378</v>
      </c>
      <c r="C14" s="30">
        <v>107907</v>
      </c>
      <c r="D14" s="30">
        <v>22349</v>
      </c>
      <c r="E14" s="30">
        <v>368</v>
      </c>
      <c r="F14" s="30">
        <v>390</v>
      </c>
      <c r="G14" s="30">
        <v>188</v>
      </c>
      <c r="H14" s="30">
        <v>176</v>
      </c>
    </row>
    <row r="15" spans="1:8" ht="12.75">
      <c r="A15" s="12" t="s">
        <v>54</v>
      </c>
      <c r="B15" s="30">
        <v>138416</v>
      </c>
      <c r="C15" s="30">
        <v>114042</v>
      </c>
      <c r="D15" s="30">
        <v>23195</v>
      </c>
      <c r="E15" s="30">
        <v>431</v>
      </c>
      <c r="F15" s="30">
        <v>365</v>
      </c>
      <c r="G15" s="30">
        <v>221</v>
      </c>
      <c r="H15" s="30">
        <v>162</v>
      </c>
    </row>
    <row r="16" spans="1:8" ht="12.75">
      <c r="A16" s="12" t="s">
        <v>55</v>
      </c>
      <c r="B16" s="30">
        <v>138802</v>
      </c>
      <c r="C16" s="30">
        <v>114217</v>
      </c>
      <c r="D16" s="30">
        <v>23025</v>
      </c>
      <c r="E16" s="30">
        <v>377</v>
      </c>
      <c r="F16" s="30">
        <v>998</v>
      </c>
      <c r="G16" s="30">
        <v>7</v>
      </c>
      <c r="H16" s="30">
        <v>178</v>
      </c>
    </row>
    <row r="17" spans="1:8" ht="12.75">
      <c r="A17" s="12" t="s">
        <v>56</v>
      </c>
      <c r="B17" s="30">
        <v>144452</v>
      </c>
      <c r="C17" s="30">
        <v>118671</v>
      </c>
      <c r="D17" s="30">
        <v>24010</v>
      </c>
      <c r="E17" s="30">
        <v>435</v>
      </c>
      <c r="F17" s="30">
        <v>1117</v>
      </c>
      <c r="G17" s="30">
        <v>13</v>
      </c>
      <c r="H17" s="30">
        <v>206</v>
      </c>
    </row>
    <row r="18" spans="1:8" ht="12.75">
      <c r="A18" s="11"/>
      <c r="B18" s="34"/>
      <c r="C18" s="34"/>
      <c r="D18" s="34"/>
      <c r="E18" s="34"/>
      <c r="F18" s="104"/>
      <c r="G18" s="34"/>
      <c r="H18" s="34"/>
    </row>
    <row r="19" spans="1:8" ht="12.75">
      <c r="A19" s="12" t="s">
        <v>57</v>
      </c>
      <c r="B19" s="30">
        <v>145162</v>
      </c>
      <c r="C19" s="30">
        <v>119103</v>
      </c>
      <c r="D19" s="30">
        <v>24127</v>
      </c>
      <c r="E19" s="30">
        <v>481</v>
      </c>
      <c r="F19" s="34">
        <v>1230</v>
      </c>
      <c r="G19" s="30">
        <v>32</v>
      </c>
      <c r="H19" s="30">
        <v>189</v>
      </c>
    </row>
    <row r="20" spans="1:8" ht="12.75">
      <c r="A20" s="12" t="s">
        <v>58</v>
      </c>
      <c r="B20" s="30">
        <v>140579</v>
      </c>
      <c r="C20" s="30">
        <v>115972</v>
      </c>
      <c r="D20" s="30">
        <v>22705</v>
      </c>
      <c r="E20" s="30">
        <v>526</v>
      </c>
      <c r="F20" s="30">
        <v>1256</v>
      </c>
      <c r="G20" s="30">
        <v>16</v>
      </c>
      <c r="H20" s="30">
        <v>104</v>
      </c>
    </row>
    <row r="21" spans="1:8" ht="12.75">
      <c r="A21" s="12" t="s">
        <v>59</v>
      </c>
      <c r="B21" s="30">
        <v>137950</v>
      </c>
      <c r="C21" s="30">
        <v>113868</v>
      </c>
      <c r="D21" s="30">
        <v>22270</v>
      </c>
      <c r="E21" s="30">
        <v>488</v>
      </c>
      <c r="F21" s="30">
        <v>1224</v>
      </c>
      <c r="G21" s="30">
        <v>17</v>
      </c>
      <c r="H21" s="30">
        <v>83</v>
      </c>
    </row>
    <row r="22" spans="1:8" ht="12.75">
      <c r="A22" s="12" t="s">
        <v>60</v>
      </c>
      <c r="B22" s="30">
        <v>133026</v>
      </c>
      <c r="C22" s="30">
        <v>109335</v>
      </c>
      <c r="D22" s="30">
        <v>21932</v>
      </c>
      <c r="E22" s="30">
        <v>490</v>
      </c>
      <c r="F22" s="30">
        <v>1154</v>
      </c>
      <c r="G22" s="30">
        <v>25</v>
      </c>
      <c r="H22" s="30">
        <v>90</v>
      </c>
    </row>
    <row r="23" spans="1:8" ht="12.75">
      <c r="A23" s="12" t="s">
        <v>61</v>
      </c>
      <c r="B23" s="30">
        <v>135782</v>
      </c>
      <c r="C23" s="30">
        <v>110418</v>
      </c>
      <c r="D23" s="30">
        <v>23005</v>
      </c>
      <c r="E23" s="30">
        <v>780</v>
      </c>
      <c r="F23" s="30">
        <v>1462</v>
      </c>
      <c r="G23" s="30">
        <v>46</v>
      </c>
      <c r="H23" s="30">
        <v>71</v>
      </c>
    </row>
    <row r="24" spans="1:8" ht="12.75">
      <c r="A24" s="12" t="s">
        <v>62</v>
      </c>
      <c r="B24" s="30">
        <v>138052</v>
      </c>
      <c r="C24" s="30">
        <v>112994</v>
      </c>
      <c r="D24" s="30">
        <v>22659</v>
      </c>
      <c r="E24" s="30">
        <v>748</v>
      </c>
      <c r="F24" s="30">
        <v>1486</v>
      </c>
      <c r="G24" s="30">
        <v>52</v>
      </c>
      <c r="H24" s="30">
        <v>113</v>
      </c>
    </row>
    <row r="25" spans="1:8" ht="12.75">
      <c r="A25" s="12" t="s">
        <v>63</v>
      </c>
      <c r="B25" s="30">
        <v>137626</v>
      </c>
      <c r="C25" s="30">
        <v>111115</v>
      </c>
      <c r="D25" s="30">
        <v>24078</v>
      </c>
      <c r="E25" s="30">
        <v>753</v>
      </c>
      <c r="F25" s="30">
        <v>1571</v>
      </c>
      <c r="G25" s="30">
        <v>58</v>
      </c>
      <c r="H25" s="30">
        <v>51</v>
      </c>
    </row>
    <row r="26" spans="1:8" ht="12.75">
      <c r="A26" s="12" t="s">
        <v>64</v>
      </c>
      <c r="B26" s="30">
        <v>140466</v>
      </c>
      <c r="C26" s="30">
        <v>112167</v>
      </c>
      <c r="D26" s="30">
        <v>25729</v>
      </c>
      <c r="E26" s="30">
        <v>777</v>
      </c>
      <c r="F26" s="30">
        <v>1654</v>
      </c>
      <c r="G26" s="30">
        <v>51</v>
      </c>
      <c r="H26" s="30">
        <v>88</v>
      </c>
    </row>
    <row r="27" spans="1:8" ht="12.75">
      <c r="A27" s="12">
        <v>1988</v>
      </c>
      <c r="B27" s="30">
        <v>139635</v>
      </c>
      <c r="C27" s="30">
        <v>110982</v>
      </c>
      <c r="D27" s="30">
        <v>26034</v>
      </c>
      <c r="E27" s="30">
        <v>766</v>
      </c>
      <c r="F27" s="30">
        <v>1732</v>
      </c>
      <c r="G27" s="30">
        <v>58</v>
      </c>
      <c r="H27" s="30">
        <v>63</v>
      </c>
    </row>
    <row r="28" spans="1:8" ht="12.75">
      <c r="A28" s="16">
        <v>1989</v>
      </c>
      <c r="B28" s="103">
        <v>148164</v>
      </c>
      <c r="C28" s="103">
        <v>113724</v>
      </c>
      <c r="D28" s="103">
        <v>30730</v>
      </c>
      <c r="E28" s="103">
        <v>1248</v>
      </c>
      <c r="F28" s="103">
        <v>1834</v>
      </c>
      <c r="G28" s="103">
        <v>70</v>
      </c>
      <c r="H28" s="103">
        <v>558</v>
      </c>
    </row>
    <row r="30" spans="1:8" ht="90.75" customHeight="1">
      <c r="A30" s="166" t="s">
        <v>150</v>
      </c>
      <c r="B30" s="166"/>
      <c r="C30" s="166"/>
      <c r="D30" s="166"/>
      <c r="E30" s="166"/>
      <c r="F30" s="166"/>
      <c r="G30" s="166"/>
      <c r="H30" s="166"/>
    </row>
    <row r="32" spans="1:8" ht="12.75">
      <c r="A32" s="168" t="s">
        <v>134</v>
      </c>
      <c r="B32" s="168"/>
      <c r="C32" s="168"/>
      <c r="D32" s="168"/>
      <c r="E32" s="168"/>
      <c r="F32" s="168"/>
      <c r="G32" s="168"/>
      <c r="H32" s="168"/>
    </row>
  </sheetData>
  <mergeCells count="5">
    <mergeCell ref="A32:H32"/>
    <mergeCell ref="A4:H4"/>
    <mergeCell ref="A3:H3"/>
    <mergeCell ref="A2:H2"/>
    <mergeCell ref="A30:H3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33"/>
  <sheetViews>
    <sheetView workbookViewId="0" topLeftCell="A1">
      <selection activeCell="A2" sqref="A2:E4"/>
    </sheetView>
  </sheetViews>
  <sheetFormatPr defaultColWidth="7.69921875" defaultRowHeight="19.5"/>
  <cols>
    <col min="1" max="2" width="7.69921875" style="1" customWidth="1"/>
    <col min="3" max="3" width="9" style="1" customWidth="1"/>
    <col min="4" max="4" width="9.296875" style="1" customWidth="1"/>
    <col min="5" max="16384" width="7.69921875" style="1" customWidth="1"/>
  </cols>
  <sheetData>
    <row r="2" spans="1:5" ht="12.75">
      <c r="A2" s="169" t="s">
        <v>158</v>
      </c>
      <c r="B2" s="169"/>
      <c r="C2" s="169"/>
      <c r="D2" s="169"/>
      <c r="E2" s="169"/>
    </row>
    <row r="3" spans="1:5" ht="12.75">
      <c r="A3" s="169" t="s">
        <v>65</v>
      </c>
      <c r="B3" s="169"/>
      <c r="C3" s="169"/>
      <c r="D3" s="169"/>
      <c r="E3" s="169"/>
    </row>
    <row r="4" spans="1:5" ht="12.75">
      <c r="A4" s="169" t="s">
        <v>66</v>
      </c>
      <c r="B4" s="169"/>
      <c r="C4" s="169"/>
      <c r="D4" s="169"/>
      <c r="E4" s="169"/>
    </row>
    <row r="6" spans="1:5" ht="12.75">
      <c r="A6" s="170" t="s">
        <v>153</v>
      </c>
      <c r="B6" s="171"/>
      <c r="C6" s="164" t="s">
        <v>132</v>
      </c>
      <c r="D6" s="171" t="s">
        <v>154</v>
      </c>
      <c r="E6" s="172"/>
    </row>
    <row r="7" spans="1:5" ht="12.75">
      <c r="A7" s="24" t="s">
        <v>32</v>
      </c>
      <c r="B7" s="24" t="s">
        <v>33</v>
      </c>
      <c r="C7" s="165"/>
      <c r="D7" s="24" t="s">
        <v>32</v>
      </c>
      <c r="E7" s="24" t="s">
        <v>33</v>
      </c>
    </row>
    <row r="8" spans="1:5" ht="12.75">
      <c r="A8" s="11"/>
      <c r="B8" s="11"/>
      <c r="C8" s="11"/>
      <c r="D8" s="11"/>
      <c r="E8" s="11"/>
    </row>
    <row r="9" spans="1:5" ht="12.75">
      <c r="A9" s="21">
        <v>18.365722210664295</v>
      </c>
      <c r="B9" s="21">
        <v>27.88737342447858</v>
      </c>
      <c r="C9" s="12">
        <v>1970</v>
      </c>
      <c r="D9" s="21">
        <v>87.91147808905855</v>
      </c>
      <c r="E9" s="21">
        <v>123.54498094146373</v>
      </c>
    </row>
    <row r="10" spans="1:5" ht="12.75">
      <c r="A10" s="21">
        <v>17.021223815436805</v>
      </c>
      <c r="B10" s="21">
        <v>27.132576940706876</v>
      </c>
      <c r="C10" s="12">
        <v>1971</v>
      </c>
      <c r="D10" s="21">
        <v>80.80037346275556</v>
      </c>
      <c r="E10" s="21">
        <v>119.48517097700507</v>
      </c>
    </row>
    <row r="11" spans="1:5" ht="12.75">
      <c r="A11" s="21">
        <v>15.150119227583964</v>
      </c>
      <c r="B11" s="21">
        <v>25.403587665059217</v>
      </c>
      <c r="C11" s="12">
        <v>1972</v>
      </c>
      <c r="D11" s="21">
        <v>71.16142835039722</v>
      </c>
      <c r="E11" s="21">
        <v>110.9670415824865</v>
      </c>
    </row>
    <row r="12" spans="1:5" ht="12.75">
      <c r="A12" s="21">
        <v>14.483453267814207</v>
      </c>
      <c r="B12" s="21">
        <v>24.45496381920449</v>
      </c>
      <c r="C12" s="12">
        <v>1973</v>
      </c>
      <c r="D12" s="21">
        <v>67.1523720270569</v>
      </c>
      <c r="E12" s="21">
        <v>105.83580613254203</v>
      </c>
    </row>
    <row r="13" spans="1:5" ht="12.75">
      <c r="A13" s="21">
        <v>14.155818951936144</v>
      </c>
      <c r="B13" s="21">
        <v>21.691862701793884</v>
      </c>
      <c r="C13" s="12">
        <v>1974</v>
      </c>
      <c r="D13" s="21">
        <v>64.7208551546022</v>
      </c>
      <c r="E13" s="21">
        <v>92.84549738368902</v>
      </c>
    </row>
    <row r="14" spans="1:5" ht="12.75">
      <c r="A14" s="21">
        <v>13.85797670367063</v>
      </c>
      <c r="B14" s="21">
        <v>21.133194444573792</v>
      </c>
      <c r="C14" s="12">
        <v>1975</v>
      </c>
      <c r="D14" s="21">
        <v>62.57053241634322</v>
      </c>
      <c r="E14" s="21">
        <v>89.54269772434013</v>
      </c>
    </row>
    <row r="15" spans="1:5" ht="12.75">
      <c r="A15" s="21">
        <v>13.65410573834298</v>
      </c>
      <c r="B15" s="21">
        <v>19.93749050181541</v>
      </c>
      <c r="C15" s="12">
        <v>1976</v>
      </c>
      <c r="D15" s="21">
        <v>60.77508364676317</v>
      </c>
      <c r="E15" s="21">
        <v>83.36172281404188</v>
      </c>
    </row>
    <row r="16" spans="1:5" ht="12.75">
      <c r="A16" s="21">
        <v>14.409989630837687</v>
      </c>
      <c r="B16" s="21">
        <v>20.28934289258578</v>
      </c>
      <c r="C16" s="12">
        <v>1977</v>
      </c>
      <c r="D16" s="21">
        <v>63.30708783304899</v>
      </c>
      <c r="E16" s="21">
        <v>83.80943912144588</v>
      </c>
    </row>
    <row r="17" spans="1:5" ht="12.75">
      <c r="A17" s="21">
        <v>14.395321658573286</v>
      </c>
      <c r="B17" s="21">
        <v>19.6772899870737</v>
      </c>
      <c r="C17" s="12">
        <v>1978</v>
      </c>
      <c r="D17" s="21">
        <v>62.47156408304623</v>
      </c>
      <c r="E17" s="21">
        <v>80.37925904683384</v>
      </c>
    </row>
    <row r="18" spans="1:5" ht="12.75">
      <c r="A18" s="21">
        <v>14.934132506134032</v>
      </c>
      <c r="B18" s="21">
        <v>20.026386174879608</v>
      </c>
      <c r="C18" s="12">
        <v>1979</v>
      </c>
      <c r="D18" s="21">
        <v>64.11862305609263</v>
      </c>
      <c r="E18" s="21">
        <v>81.08699502974858</v>
      </c>
    </row>
    <row r="19" spans="1:5" ht="12.75">
      <c r="A19" s="21"/>
      <c r="B19" s="21"/>
      <c r="C19" s="12"/>
      <c r="D19" s="21"/>
      <c r="E19" s="21"/>
    </row>
    <row r="20" spans="1:5" ht="12.75">
      <c r="A20" s="21">
        <v>15.040732542406275</v>
      </c>
      <c r="B20" s="21">
        <v>19.508335311486196</v>
      </c>
      <c r="C20" s="12">
        <v>1980</v>
      </c>
      <c r="D20" s="21">
        <v>64.21266818555142</v>
      </c>
      <c r="E20" s="21">
        <v>78.31951768391978</v>
      </c>
    </row>
    <row r="21" spans="1:5" ht="12.75">
      <c r="A21" s="21">
        <v>14.68844561687289</v>
      </c>
      <c r="B21" s="21">
        <v>17.937066186649187</v>
      </c>
      <c r="C21" s="12">
        <v>1981</v>
      </c>
      <c r="D21" s="21">
        <v>61.84325750113904</v>
      </c>
      <c r="E21" s="21">
        <v>71.32714788663905</v>
      </c>
    </row>
    <row r="22" spans="1:5" ht="12.75">
      <c r="A22" s="21">
        <v>14.526382074877272</v>
      </c>
      <c r="B22" s="21">
        <v>17.386244767767025</v>
      </c>
      <c r="C22" s="12">
        <v>1982</v>
      </c>
      <c r="D22" s="21">
        <v>60.489016961656205</v>
      </c>
      <c r="E22" s="21">
        <v>68.63356408429198</v>
      </c>
    </row>
    <row r="23" spans="1:5" ht="12.75">
      <c r="A23" s="21">
        <v>14.094108041575387</v>
      </c>
      <c r="B23" s="21">
        <v>17.023171338079624</v>
      </c>
      <c r="C23" s="12">
        <v>1983</v>
      </c>
      <c r="D23" s="21">
        <v>58.04781396302101</v>
      </c>
      <c r="E23" s="21">
        <v>66.73080177238513</v>
      </c>
    </row>
    <row r="24" spans="1:5" ht="12.75">
      <c r="A24" s="21">
        <v>14.48756162056986</v>
      </c>
      <c r="B24" s="21">
        <v>18.273878962771946</v>
      </c>
      <c r="C24" s="12">
        <v>1984</v>
      </c>
      <c r="D24" s="21">
        <v>61.68259122830586</v>
      </c>
      <c r="E24" s="21">
        <v>71.55198112632986</v>
      </c>
    </row>
    <row r="25" spans="1:5" ht="12.75">
      <c r="A25" s="21">
        <v>14.731374071336242</v>
      </c>
      <c r="B25" s="21">
        <v>17.910684190585684</v>
      </c>
      <c r="C25" s="12">
        <v>1985</v>
      </c>
      <c r="D25" s="21">
        <v>62.78594694848748</v>
      </c>
      <c r="E25" s="21">
        <v>69.60199778517463</v>
      </c>
    </row>
    <row r="26" spans="1:5" ht="12.75">
      <c r="A26" s="21">
        <v>14.39158732842883</v>
      </c>
      <c r="B26" s="21">
        <v>19.035887609564707</v>
      </c>
      <c r="C26" s="12">
        <v>1986</v>
      </c>
      <c r="D26" s="21">
        <v>61.41600115112259</v>
      </c>
      <c r="E26" s="21">
        <v>73.51405091806043</v>
      </c>
    </row>
    <row r="27" spans="1:5" ht="12.75">
      <c r="A27" s="21">
        <v>14.444858479599214</v>
      </c>
      <c r="B27" s="21">
        <v>20.294648226097415</v>
      </c>
      <c r="C27" s="12">
        <v>1987</v>
      </c>
      <c r="D27" s="21">
        <v>61.840376498409896</v>
      </c>
      <c r="E27" s="21">
        <v>78.16314267472865</v>
      </c>
    </row>
    <row r="28" spans="1:5" ht="12.75">
      <c r="A28" s="21">
        <v>14.221444588167078</v>
      </c>
      <c r="B28" s="21">
        <v>20.569589277091136</v>
      </c>
      <c r="C28" s="12">
        <v>1988</v>
      </c>
      <c r="D28" s="21">
        <v>61.149056546205045</v>
      </c>
      <c r="E28" s="21">
        <v>79.22898077164761</v>
      </c>
    </row>
    <row r="29" spans="1:5" ht="12.75">
      <c r="A29" s="21">
        <v>14.543853976099978</v>
      </c>
      <c r="B29" s="21">
        <v>24.292173652528863</v>
      </c>
      <c r="C29" s="12">
        <v>1989</v>
      </c>
      <c r="D29" s="21">
        <v>62.8800831515485</v>
      </c>
      <c r="E29" s="21">
        <v>93.84012051186092</v>
      </c>
    </row>
    <row r="30" spans="1:5" ht="12.75">
      <c r="A30" s="25"/>
      <c r="B30" s="25"/>
      <c r="C30" s="25"/>
      <c r="D30" s="25"/>
      <c r="E30" s="25"/>
    </row>
    <row r="31" spans="1:5" ht="38.25">
      <c r="A31" s="22" t="s">
        <v>67</v>
      </c>
      <c r="B31" s="22" t="s">
        <v>68</v>
      </c>
      <c r="C31" s="23" t="s">
        <v>155</v>
      </c>
      <c r="D31" s="22" t="s">
        <v>69</v>
      </c>
      <c r="E31" s="22" t="s">
        <v>70</v>
      </c>
    </row>
    <row r="32" ht="12.75">
      <c r="C32" s="10"/>
    </row>
    <row r="33" ht="12.75">
      <c r="A33" s="1" t="s">
        <v>156</v>
      </c>
    </row>
  </sheetData>
  <mergeCells count="6">
    <mergeCell ref="A2:E2"/>
    <mergeCell ref="A3:E3"/>
    <mergeCell ref="A4:E4"/>
    <mergeCell ref="A6:B6"/>
    <mergeCell ref="D6:E6"/>
    <mergeCell ref="C6:C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E33"/>
  <sheetViews>
    <sheetView workbookViewId="0" topLeftCell="A1">
      <selection activeCell="A2" sqref="A2:E4"/>
    </sheetView>
  </sheetViews>
  <sheetFormatPr defaultColWidth="7.69921875" defaultRowHeight="19.5"/>
  <cols>
    <col min="1" max="3" width="7.69921875" style="1" customWidth="1"/>
    <col min="4" max="4" width="9.296875" style="1" customWidth="1"/>
    <col min="5" max="16384" width="7.69921875" style="1" customWidth="1"/>
  </cols>
  <sheetData>
    <row r="2" spans="1:5" ht="12.75">
      <c r="A2" s="169" t="s">
        <v>159</v>
      </c>
      <c r="B2" s="169"/>
      <c r="C2" s="169"/>
      <c r="D2" s="169"/>
      <c r="E2" s="169"/>
    </row>
    <row r="3" spans="1:5" ht="12.75">
      <c r="A3" s="169" t="s">
        <v>157</v>
      </c>
      <c r="B3" s="169"/>
      <c r="C3" s="169"/>
      <c r="D3" s="169"/>
      <c r="E3" s="169"/>
    </row>
    <row r="4" spans="1:5" ht="12.75">
      <c r="A4" s="169" t="s">
        <v>66</v>
      </c>
      <c r="B4" s="169"/>
      <c r="C4" s="169"/>
      <c r="D4" s="169"/>
      <c r="E4" s="169"/>
    </row>
    <row r="6" spans="1:5" ht="12.75">
      <c r="A6" s="170" t="s">
        <v>153</v>
      </c>
      <c r="B6" s="171"/>
      <c r="C6" s="164" t="s">
        <v>132</v>
      </c>
      <c r="D6" s="171" t="s">
        <v>154</v>
      </c>
      <c r="E6" s="172"/>
    </row>
    <row r="7" spans="1:5" ht="12.75">
      <c r="A7" s="24" t="s">
        <v>32</v>
      </c>
      <c r="B7" s="24" t="s">
        <v>33</v>
      </c>
      <c r="C7" s="165"/>
      <c r="D7" s="24" t="s">
        <v>32</v>
      </c>
      <c r="E7" s="24" t="s">
        <v>33</v>
      </c>
    </row>
    <row r="8" spans="1:5" ht="12.75">
      <c r="A8" s="11"/>
      <c r="B8" s="11"/>
      <c r="C8" s="11"/>
      <c r="D8" s="11"/>
      <c r="E8" s="11"/>
    </row>
    <row r="9" spans="1:5" ht="12.75">
      <c r="A9" s="21">
        <v>18.4</v>
      </c>
      <c r="B9" s="21">
        <v>28.4</v>
      </c>
      <c r="C9" s="12">
        <v>1970</v>
      </c>
      <c r="D9" s="21">
        <v>88</v>
      </c>
      <c r="E9" s="21">
        <v>125.6</v>
      </c>
    </row>
    <row r="10" spans="1:5" ht="12.75">
      <c r="A10" s="21">
        <v>17</v>
      </c>
      <c r="B10" s="21">
        <v>27.6</v>
      </c>
      <c r="C10" s="12">
        <v>1971</v>
      </c>
      <c r="D10" s="21">
        <v>80.2</v>
      </c>
      <c r="E10" s="21">
        <v>121.7</v>
      </c>
    </row>
    <row r="11" spans="1:5" ht="12.75">
      <c r="A11" s="21">
        <v>15.1</v>
      </c>
      <c r="B11" s="21">
        <v>25.9</v>
      </c>
      <c r="C11" s="12">
        <v>1972</v>
      </c>
      <c r="D11" s="21">
        <v>70.6</v>
      </c>
      <c r="E11" s="21">
        <v>112.9</v>
      </c>
    </row>
    <row r="12" spans="1:5" ht="12.75">
      <c r="A12" s="21">
        <v>14.5</v>
      </c>
      <c r="B12" s="21">
        <v>24.9</v>
      </c>
      <c r="C12" s="12">
        <v>1973</v>
      </c>
      <c r="D12" s="21">
        <v>66.7</v>
      </c>
      <c r="E12" s="21">
        <v>107.9</v>
      </c>
    </row>
    <row r="13" spans="1:5" ht="12.75">
      <c r="A13" s="21">
        <v>14.1</v>
      </c>
      <c r="B13" s="21">
        <v>22.2</v>
      </c>
      <c r="C13" s="12">
        <v>1974</v>
      </c>
      <c r="D13" s="21">
        <v>64.5</v>
      </c>
      <c r="E13" s="21">
        <v>94.8</v>
      </c>
    </row>
    <row r="14" spans="1:5" ht="12.75">
      <c r="A14" s="21">
        <v>13.8</v>
      </c>
      <c r="B14" s="21">
        <v>21.6</v>
      </c>
      <c r="C14" s="12">
        <v>1975</v>
      </c>
      <c r="D14" s="21">
        <v>62.4</v>
      </c>
      <c r="E14" s="21">
        <v>91.6</v>
      </c>
    </row>
    <row r="15" spans="1:5" ht="12.75">
      <c r="A15" s="21">
        <v>13.6</v>
      </c>
      <c r="B15" s="21">
        <v>20.58</v>
      </c>
      <c r="C15" s="12">
        <v>1976</v>
      </c>
      <c r="D15" s="21">
        <v>60.7</v>
      </c>
      <c r="E15" s="21">
        <v>85.5</v>
      </c>
    </row>
    <row r="16" spans="1:5" ht="12.75">
      <c r="A16" s="21">
        <v>14.4</v>
      </c>
      <c r="B16" s="21">
        <v>20.8</v>
      </c>
      <c r="C16" s="12">
        <v>1977</v>
      </c>
      <c r="D16" s="21">
        <v>63.3</v>
      </c>
      <c r="E16" s="21">
        <v>85.9</v>
      </c>
    </row>
    <row r="17" spans="1:5" ht="12.75">
      <c r="A17" s="21">
        <v>14.4</v>
      </c>
      <c r="B17" s="21">
        <v>20.2</v>
      </c>
      <c r="C17" s="12">
        <v>1978</v>
      </c>
      <c r="D17" s="21">
        <v>62.6</v>
      </c>
      <c r="E17" s="21">
        <v>82.5</v>
      </c>
    </row>
    <row r="18" spans="1:5" ht="12.75">
      <c r="A18" s="21">
        <v>14.9</v>
      </c>
      <c r="B18" s="21">
        <v>20.6</v>
      </c>
      <c r="C18" s="12">
        <v>1979</v>
      </c>
      <c r="D18" s="21">
        <v>64.2</v>
      </c>
      <c r="E18" s="21">
        <v>83.4</v>
      </c>
    </row>
    <row r="19" spans="1:5" ht="12.75">
      <c r="A19" s="21"/>
      <c r="B19" s="21"/>
      <c r="C19" s="12"/>
      <c r="D19" s="21"/>
      <c r="E19" s="21"/>
    </row>
    <row r="20" spans="1:5" ht="12.75">
      <c r="A20" s="21">
        <v>15</v>
      </c>
      <c r="B20" s="21">
        <v>20.1</v>
      </c>
      <c r="C20" s="12">
        <v>1980</v>
      </c>
      <c r="D20" s="21">
        <v>63.9</v>
      </c>
      <c r="E20" s="21">
        <v>80.7</v>
      </c>
    </row>
    <row r="21" spans="1:5" ht="12.75">
      <c r="A21" s="21">
        <v>15.2</v>
      </c>
      <c r="B21" s="21">
        <v>18.5</v>
      </c>
      <c r="C21" s="12">
        <v>1981</v>
      </c>
      <c r="D21" s="21">
        <v>64.6</v>
      </c>
      <c r="E21" s="21">
        <v>72</v>
      </c>
    </row>
    <row r="22" spans="1:5" ht="12.75">
      <c r="A22" s="21">
        <v>15</v>
      </c>
      <c r="B22" s="21">
        <v>18.1</v>
      </c>
      <c r="C22" s="12">
        <v>1982</v>
      </c>
      <c r="D22" s="21">
        <v>63.9</v>
      </c>
      <c r="E22" s="21">
        <v>69.9</v>
      </c>
    </row>
    <row r="23" spans="1:5" ht="12.75">
      <c r="A23" s="21">
        <v>14.6</v>
      </c>
      <c r="B23" s="21">
        <v>17.7</v>
      </c>
      <c r="C23" s="12">
        <v>1983</v>
      </c>
      <c r="D23" s="21">
        <v>61.9</v>
      </c>
      <c r="E23" s="21">
        <v>68.2</v>
      </c>
    </row>
    <row r="24" spans="1:5" ht="12.75">
      <c r="A24" s="21">
        <v>14.3</v>
      </c>
      <c r="B24" s="21">
        <v>18.8</v>
      </c>
      <c r="C24" s="12">
        <v>1984</v>
      </c>
      <c r="D24" s="21">
        <v>61</v>
      </c>
      <c r="E24" s="21">
        <v>73.7</v>
      </c>
    </row>
    <row r="25" spans="1:5" ht="12.75">
      <c r="A25" s="21">
        <v>14.6</v>
      </c>
      <c r="B25" s="21">
        <v>18.5</v>
      </c>
      <c r="C25" s="12">
        <v>1985</v>
      </c>
      <c r="D25" s="21">
        <v>62.2</v>
      </c>
      <c r="E25" s="21">
        <v>71.9</v>
      </c>
    </row>
    <row r="26" spans="1:5" ht="12.75">
      <c r="A26" s="21">
        <v>14.2</v>
      </c>
      <c r="B26" s="21">
        <v>19.6</v>
      </c>
      <c r="C26" s="12">
        <v>1986</v>
      </c>
      <c r="D26" s="21">
        <v>60.8</v>
      </c>
      <c r="E26" s="21">
        <v>75.8</v>
      </c>
    </row>
    <row r="27" spans="1:5" ht="12.75">
      <c r="A27" s="21">
        <v>14.3</v>
      </c>
      <c r="B27" s="21">
        <v>20.9</v>
      </c>
      <c r="C27" s="12">
        <v>1987</v>
      </c>
      <c r="D27" s="21">
        <v>61.2</v>
      </c>
      <c r="E27" s="21">
        <v>80.5</v>
      </c>
    </row>
    <row r="28" spans="1:5" ht="12.75">
      <c r="A28" s="21">
        <v>14.1</v>
      </c>
      <c r="B28" s="21">
        <v>21.2</v>
      </c>
      <c r="C28" s="12">
        <v>1988</v>
      </c>
      <c r="D28" s="21">
        <v>60.5</v>
      </c>
      <c r="E28" s="21">
        <v>81.8</v>
      </c>
    </row>
    <row r="29" spans="1:5" ht="12.75">
      <c r="A29" s="21">
        <v>14.4</v>
      </c>
      <c r="B29" s="21">
        <v>25</v>
      </c>
      <c r="C29" s="12">
        <v>1989</v>
      </c>
      <c r="D29" s="21">
        <v>62.1</v>
      </c>
      <c r="E29" s="21">
        <v>96.6</v>
      </c>
    </row>
    <row r="30" spans="1:5" ht="12.75">
      <c r="A30" s="25"/>
      <c r="B30" s="25"/>
      <c r="C30" s="25"/>
      <c r="D30" s="25"/>
      <c r="E30" s="25"/>
    </row>
    <row r="31" spans="1:5" ht="38.25">
      <c r="A31" s="22">
        <v>-21.7</v>
      </c>
      <c r="B31" s="22">
        <v>-12</v>
      </c>
      <c r="C31" s="23" t="s">
        <v>155</v>
      </c>
      <c r="D31" s="22">
        <v>-29.4</v>
      </c>
      <c r="E31" s="22">
        <v>-23.1</v>
      </c>
    </row>
    <row r="32" ht="12.75">
      <c r="C32" s="10"/>
    </row>
    <row r="33" ht="12.75">
      <c r="A33" s="1" t="s">
        <v>156</v>
      </c>
    </row>
  </sheetData>
  <mergeCells count="6">
    <mergeCell ref="A2:E2"/>
    <mergeCell ref="A3:E3"/>
    <mergeCell ref="A4:E4"/>
    <mergeCell ref="A6:B6"/>
    <mergeCell ref="D6:E6"/>
    <mergeCell ref="C6:C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cp:lastPrinted>2003-10-24T19:49:50Z</cp:lastPrinted>
  <dcterms:created xsi:type="dcterms:W3CDTF">2003-05-21T14:15:37Z</dcterms:created>
  <dcterms:modified xsi:type="dcterms:W3CDTF">2003-10-24T20:39:18Z</dcterms:modified>
  <cp:category/>
  <cp:version/>
  <cp:contentType/>
  <cp:contentStatus/>
</cp:coreProperties>
</file>