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s>
  <definedNames>
    <definedName name="\a">'Table 1'!#REF!</definedName>
    <definedName name="\b">'Table 1'!#REF!</definedName>
    <definedName name="_Regression_Int" localSheetId="2" hidden="1">1</definedName>
    <definedName name="FILENAME">'Table 1'!$A$37</definedName>
    <definedName name="_xlnm.Print_Area" localSheetId="2">'Table 1'!$A$1:$E$40</definedName>
    <definedName name="_xlnm.Print_Area" localSheetId="3">'Table 2'!$A$2:$I$21</definedName>
    <definedName name="_xlnm.Print_Area" localSheetId="4">'Table 3'!$A$1:$K$25</definedName>
    <definedName name="_xlnm.Print_Area" localSheetId="5">'Table 4'!$A$1:$K$25</definedName>
    <definedName name="_xlnm.Print_Area" localSheetId="6">'Table 5'!$A$1:$E$42</definedName>
    <definedName name="_xlnm.Print_Area" localSheetId="7">'Table 6'!$A$1:$G$48</definedName>
    <definedName name="Print_Area_MI" localSheetId="2">'Table 1'!#REF!</definedName>
  </definedNames>
  <calcPr fullCalcOnLoad="1" iterate="1" iterateCount="1" iterateDelta="0.001"/>
</workbook>
</file>

<file path=xl/sharedStrings.xml><?xml version="1.0" encoding="utf-8"?>
<sst xmlns="http://schemas.openxmlformats.org/spreadsheetml/2006/main" count="194" uniqueCount="100">
  <si>
    <t>Total Marriages</t>
  </si>
  <si>
    <t>Total Divorces and Annulments</t>
  </si>
  <si>
    <r>
      <t xml:space="preserve">Marriage Rate </t>
    </r>
    <r>
      <rPr>
        <sz val="8"/>
        <rFont val="Arial"/>
        <family val="2"/>
      </rPr>
      <t>(persons involved per 1,000 population)</t>
    </r>
  </si>
  <si>
    <r>
      <t xml:space="preserve">Divorce Rate </t>
    </r>
    <r>
      <rPr>
        <sz val="8"/>
        <rFont val="Arial"/>
        <family val="2"/>
      </rPr>
      <t>(persons involved per 1,000 population)</t>
    </r>
  </si>
  <si>
    <t>Median Age of the Bride</t>
  </si>
  <si>
    <t>Median Age of the Groom</t>
  </si>
  <si>
    <t>Median Age of Wife at Divorce Decree</t>
  </si>
  <si>
    <t>Median Age of Husband at Divorce Decree</t>
  </si>
  <si>
    <t>Median Duration of Marriage at Divorce Decree</t>
  </si>
  <si>
    <t>Estimated Number of Children Involved in Divorce</t>
  </si>
  <si>
    <t>All Ages</t>
  </si>
  <si>
    <t>United States</t>
  </si>
  <si>
    <t>Rate</t>
  </si>
  <si>
    <t>Table 3.1</t>
  </si>
  <si>
    <t>Marriages and Marriage Rates</t>
  </si>
  <si>
    <r>
      <t>Michigan and United States</t>
    </r>
    <r>
      <rPr>
        <sz val="10"/>
        <rFont val="Arial"/>
        <family val="2"/>
      </rPr>
      <t xml:space="preserve"> Occurrences,</t>
    </r>
  </si>
  <si>
    <t>Table 3.2</t>
  </si>
  <si>
    <r>
      <t>Number of Marriages and Marriage Rates</t>
    </r>
    <r>
      <rPr>
        <b/>
        <sz val="10"/>
        <rFont val="Arial"/>
        <family val="2"/>
      </rPr>
      <t xml:space="preserve"> by Age and Sex</t>
    </r>
  </si>
  <si>
    <t xml:space="preserve">  Under 20</t>
  </si>
  <si>
    <t xml:space="preserve">  20-24</t>
  </si>
  <si>
    <t xml:space="preserve">  25-34</t>
  </si>
  <si>
    <t xml:space="preserve">  35-44</t>
  </si>
  <si>
    <t xml:space="preserve">  45 or Over</t>
  </si>
  <si>
    <t xml:space="preserve">  Total</t>
  </si>
  <si>
    <t>Median age at</t>
  </si>
  <si>
    <t>last birthday</t>
  </si>
  <si>
    <t>Table 3.3</t>
  </si>
  <si>
    <t>Number of Marriages of Bride by Age and Order of Marriage</t>
  </si>
  <si>
    <t xml:space="preserve"> Under 20</t>
  </si>
  <si>
    <t xml:space="preserve"> 20-24</t>
  </si>
  <si>
    <t xml:space="preserve"> 25-29</t>
  </si>
  <si>
    <t xml:space="preserve"> 30-34</t>
  </si>
  <si>
    <t xml:space="preserve"> 35-39</t>
  </si>
  <si>
    <t xml:space="preserve"> 40-44</t>
  </si>
  <si>
    <t xml:space="preserve"> 45 or Over</t>
  </si>
  <si>
    <t xml:space="preserve"> Not Stated</t>
  </si>
  <si>
    <t>---</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</si>
  <si>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</si>
  <si>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</si>
  <si>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</si>
  <si>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</si>
  <si>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</si>
  <si>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</si>
  <si>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</si>
  <si>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</si>
  <si>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</si>
  <si>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</si>
  <si>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</si>
  <si>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Estimated</t>
  </si>
  <si>
    <t>Average</t>
  </si>
  <si>
    <t>Rate per</t>
  </si>
  <si>
    <t>Number of</t>
  </si>
  <si>
    <t>1,000</t>
  </si>
  <si>
    <t>Children</t>
  </si>
  <si>
    <t>Under 18</t>
  </si>
  <si>
    <t>Involved</t>
  </si>
  <si>
    <t>Per Decree</t>
  </si>
  <si>
    <t>Years of Age</t>
  </si>
  <si>
    <t xml:space="preserve"> 6.5</t>
  </si>
  <si>
    <t xml:space="preserve">  463,000</t>
  </si>
  <si>
    <t xml:space="preserve">  870,000</t>
  </si>
  <si>
    <t>An Overview, 1997</t>
  </si>
  <si>
    <t>Michigan Occurrences, 1987 and 1997</t>
  </si>
  <si>
    <t>Source:  1987 and 1997 Michigan Occurrence Marriage Files, Division for Vital Records and Health Statistics, MDCH</t>
  </si>
  <si>
    <t>Michigan Occurrences, 1977, 1987 and 1997</t>
  </si>
  <si>
    <t>Selected Years, 1900 - 1997</t>
  </si>
  <si>
    <t xml:space="preserve">--- </t>
  </si>
  <si>
    <t xml:space="preserve">* </t>
  </si>
  <si>
    <t>Third or More Marriages</t>
  </si>
  <si>
    <t>Second Mariage</t>
  </si>
  <si>
    <t>Percent First Marriages</t>
  </si>
  <si>
    <t>First Marriages</t>
  </si>
  <si>
    <t>All Marriages</t>
  </si>
  <si>
    <t>Age in Years</t>
  </si>
  <si>
    <t>Michigan</t>
  </si>
  <si>
    <r>
      <t xml:space="preserve">Source: 1990-1997 Michigan Occurrence Divorce Files, Division for Vital Records and Health Statistics, MDCH  </t>
    </r>
    <r>
      <rPr>
        <i/>
        <sz val="10"/>
        <rFont val="Arial"/>
        <family val="2"/>
      </rPr>
      <t>Monthly Vital Statistics Report,</t>
    </r>
    <r>
      <rPr>
        <sz val="10"/>
        <rFont val="Arial"/>
        <family val="2"/>
      </rPr>
      <t xml:space="preserve"> National Center for Health Statistics</t>
    </r>
  </si>
  <si>
    <t>Number</t>
  </si>
  <si>
    <t>Note:  Rates are the number of persons whose marriage ended in divorce or annulment per 1,000 population. 1991 - 1997 U. S. data are provisional.</t>
  </si>
  <si>
    <r>
      <t xml:space="preserve">Source: 1990-1997 Michigan Occurrence Divorce Files, Division for Vital Records and Health Statistics, MDCH  </t>
    </r>
    <r>
      <rPr>
        <i/>
        <sz val="10"/>
        <rFont val="Arial"/>
        <family val="2"/>
      </rPr>
      <t>Monthly Vital Statistics</t>
    </r>
    <r>
      <rPr>
        <sz val="10"/>
        <rFont val="Arial"/>
        <family val="2"/>
      </rPr>
      <t xml:space="preserve"> </t>
    </r>
    <r>
      <rPr>
        <i/>
        <sz val="10"/>
        <rFont val="Arial"/>
        <family val="2"/>
      </rPr>
      <t>Report,</t>
    </r>
    <r>
      <rPr>
        <sz val="10"/>
        <rFont val="Arial"/>
        <family val="2"/>
      </rPr>
      <t xml:space="preserve"> National Center for Health Statistics</t>
    </r>
  </si>
  <si>
    <t>Median age at last birthday</t>
  </si>
  <si>
    <t>Note:  Marriages with the age of groom not stated are included only in the "All Ages" row.</t>
  </si>
  <si>
    <t>Note:  Marriages with the age of bride not stated are included only in the "All Ages" row.</t>
  </si>
  <si>
    <t>Males</t>
  </si>
  <si>
    <t>Females</t>
  </si>
  <si>
    <t>1977 Rate</t>
  </si>
  <si>
    <t>1987 Rate</t>
  </si>
  <si>
    <t>Note:    Rates are the number of persons married per 1,000 population. The 15-19 population age group is used to calculate the rates for the marriages to persons under 20 years of age.</t>
  </si>
  <si>
    <t>Source: 1977, 1987 and 1997 Michigan Occurrence Marriage Files. Division for Vital Records and Health Statistics, MDCH</t>
  </si>
  <si>
    <t>Note:  Rates are the number of persons married per 1,000 population. Beginning with 1978, marriage data for the U.S. include nonlicensed marriages registered in California. If nonlicensed marriages were included in the 1977 total, the marriage rate would increase from 19.8 to 20.1. 1991 -1997 U.S. data are provisional.</t>
  </si>
  <si>
    <r>
      <t xml:space="preserve">Source: 1900-1997 Michigan Occurrence Marriage Files. Division for Vital Records and Health Statistics, MDCH  </t>
    </r>
    <r>
      <rPr>
        <i/>
        <sz val="10"/>
        <rFont val="Arial"/>
        <family val="2"/>
      </rPr>
      <t>Monthly Vital Statistics</t>
    </r>
    <r>
      <rPr>
        <sz val="10"/>
        <rFont val="Arial"/>
        <family val="2"/>
      </rPr>
      <t xml:space="preserve"> </t>
    </r>
    <r>
      <rPr>
        <i/>
        <sz val="10"/>
        <rFont val="Arial"/>
        <family val="2"/>
      </rPr>
      <t>Report,</t>
    </r>
    <r>
      <rPr>
        <sz val="10"/>
        <rFont val="Arial"/>
        <family val="2"/>
      </rPr>
      <t xml:space="preserve"> National Center for Health Statistics</t>
    </r>
  </si>
  <si>
    <t>7 years</t>
  </si>
  <si>
    <t>Source: 1997 Michigan Occurrence Marriage and Divorce Files. Division for Vital Records and Health Statistics, MDCH</t>
  </si>
  <si>
    <t>Michigan and United States, Selected Years 1960 - 1997</t>
  </si>
  <si>
    <t>Index</t>
  </si>
  <si>
    <r>
      <t>Table 1</t>
    </r>
    <r>
      <rPr>
        <sz val="10"/>
        <rFont val="Comic Sans MS"/>
        <family val="4"/>
      </rPr>
      <t xml:space="preserve">  Marriages and Marriage Rates, Michigan and United States Occurrences, Selected Years, 1900 - 1997</t>
    </r>
  </si>
  <si>
    <r>
      <t>Table 2</t>
    </r>
    <r>
      <rPr>
        <sz val="10"/>
        <rFont val="Comic Sans MS"/>
        <family val="4"/>
      </rPr>
      <t xml:space="preserve">  Number of Marriages and Marriage Rates by Age and Sex, Michigan Occurrences, 1977, 1987 and 1997</t>
    </r>
  </si>
  <si>
    <r>
      <t>Table 3</t>
    </r>
    <r>
      <rPr>
        <sz val="10"/>
        <rFont val="Comic Sans MS"/>
        <family val="4"/>
      </rPr>
      <t xml:space="preserve">  Number of Marriages of Brides by Age and Order of Marriage, Michigan Occurrences, 1987 and 1997</t>
    </r>
  </si>
  <si>
    <r>
      <t>Table 4</t>
    </r>
    <r>
      <rPr>
        <sz val="10"/>
        <rFont val="Comic Sans MS"/>
        <family val="4"/>
      </rPr>
      <t xml:space="preserve">  Number of Marriages of Grooms by Age and Order of Marriage, Michigan Occurrences, 1987 and 1997</t>
    </r>
  </si>
  <si>
    <r>
      <t>Table 5</t>
    </r>
    <r>
      <rPr>
        <sz val="10"/>
        <rFont val="Comic Sans MS"/>
        <family val="4"/>
      </rPr>
      <t xml:space="preserve">  Number of Divorces and Annulments, Divorce and Annulment Rates, Michigan and United States Occurrences, Selected Years, 1900 - 1997</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</si>
  <si>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1960 - 1997</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</si>
</sst>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s>
  <fonts count="11">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sz val="8"/>
      <name val="Arial"/>
      <family val="2"/>
    </font>
    <font>
      <i/>
      <sz val="10"/>
      <name val="Arial"/>
      <family val="2"/>
    </font>
    <font>
      <sz val="10"/>
      <name val="Comic Sans MS"/>
      <family val="4"/>
    </font>
    <font>
      <b/>
      <sz val="10"/>
      <name val="Comic Sans MS"/>
      <family val="4"/>
    </font>
  </fonts>
  <fills count="2">
    <fill>
      <patternFill/>
    </fill>
    <fill>
      <patternFill patternType="gray125"/>
    </fill>
  </fills>
  <borders count="13">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30">
    <xf numFmtId="164" fontId="0" fillId="0" borderId="0" xfId="0" applyAlignment="1">
      <alignment/>
    </xf>
    <xf numFmtId="164" fontId="5" fillId="0" borderId="0" xfId="0" applyFont="1" applyAlignment="1">
      <alignment horizontal="centerContinuous"/>
    </xf>
    <xf numFmtId="164" fontId="5" fillId="0" borderId="0" xfId="0" applyFont="1" applyAlignment="1">
      <alignment/>
    </xf>
    <xf numFmtId="167" fontId="5" fillId="0" borderId="0" xfId="0" applyNumberFormat="1" applyFont="1" applyAlignment="1">
      <alignment/>
    </xf>
    <xf numFmtId="164" fontId="6" fillId="0" borderId="0" xfId="0" applyFont="1" applyAlignment="1">
      <alignment horizontal="centerContinuous"/>
    </xf>
    <xf numFmtId="164" fontId="5" fillId="0" borderId="0" xfId="0" applyFont="1" applyBorder="1" applyAlignment="1">
      <alignment horizontal="center"/>
    </xf>
    <xf numFmtId="164" fontId="5" fillId="0" borderId="1" xfId="0" applyFont="1" applyBorder="1" applyAlignment="1">
      <alignment horizontal="center"/>
    </xf>
    <xf numFmtId="37" fontId="5" fillId="0" borderId="1" xfId="0" applyNumberFormat="1" applyFont="1" applyBorder="1" applyAlignment="1">
      <alignment/>
    </xf>
    <xf numFmtId="37" fontId="5" fillId="0" borderId="0" xfId="0" applyNumberFormat="1" applyFont="1" applyBorder="1" applyAlignment="1" applyProtection="1">
      <alignment/>
      <protection/>
    </xf>
    <xf numFmtId="164" fontId="5" fillId="0" borderId="0" xfId="0" applyFont="1" applyBorder="1" applyAlignment="1">
      <alignment/>
    </xf>
    <xf numFmtId="164" fontId="5" fillId="0" borderId="0" xfId="0" applyFont="1" applyAlignment="1" applyProtection="1">
      <alignment horizontal="centerContinuous"/>
      <protection/>
    </xf>
    <xf numFmtId="164" fontId="6" fillId="0" borderId="0" xfId="0" applyFont="1" applyAlignment="1" applyProtection="1">
      <alignment horizontal="centerContinuous"/>
      <protection/>
    </xf>
    <xf numFmtId="164" fontId="5" fillId="0" borderId="1" xfId="0" applyFont="1" applyBorder="1" applyAlignment="1" applyProtection="1">
      <alignment/>
      <protection/>
    </xf>
    <xf numFmtId="37" fontId="5" fillId="0" borderId="1" xfId="0" applyNumberFormat="1" applyFont="1" applyBorder="1" applyAlignment="1" applyProtection="1">
      <alignment/>
      <protection/>
    </xf>
    <xf numFmtId="166" fontId="5" fillId="0" borderId="1" xfId="0" applyNumberFormat="1" applyFont="1" applyBorder="1" applyAlignment="1" applyProtection="1">
      <alignment/>
      <protection/>
    </xf>
    <xf numFmtId="164" fontId="0" fillId="0" borderId="0" xfId="0" applyFont="1" applyAlignment="1">
      <alignment/>
    </xf>
    <xf numFmtId="164" fontId="5" fillId="0" borderId="1" xfId="0" applyFont="1" applyBorder="1" applyAlignment="1">
      <alignment/>
    </xf>
    <xf numFmtId="164" fontId="5" fillId="0" borderId="0" xfId="0" applyFont="1" applyAlignment="1" applyProtection="1">
      <alignment horizontal="left"/>
      <protection/>
    </xf>
    <xf numFmtId="165" fontId="5" fillId="0" borderId="0" xfId="0" applyNumberFormat="1" applyFont="1" applyAlignment="1" applyProtection="1">
      <alignment/>
      <protection/>
    </xf>
    <xf numFmtId="164" fontId="5" fillId="0" borderId="1" xfId="0" applyFont="1" applyBorder="1" applyAlignment="1" applyProtection="1">
      <alignment horizontal="center"/>
      <protection/>
    </xf>
    <xf numFmtId="164" fontId="5" fillId="0" borderId="0" xfId="0" applyFont="1" applyBorder="1" applyAlignment="1" applyProtection="1">
      <alignment horizontal="centerContinuous"/>
      <protection/>
    </xf>
    <xf numFmtId="164" fontId="5" fillId="0" borderId="2" xfId="0" applyFont="1" applyBorder="1" applyAlignment="1" applyProtection="1">
      <alignment horizontal="center"/>
      <protection/>
    </xf>
    <xf numFmtId="164" fontId="5" fillId="0" borderId="3" xfId="0" applyFont="1" applyBorder="1" applyAlignment="1" applyProtection="1">
      <alignment horizontal="center"/>
      <protection/>
    </xf>
    <xf numFmtId="164" fontId="5" fillId="0" borderId="4" xfId="0" applyFont="1" applyBorder="1" applyAlignment="1" applyProtection="1">
      <alignment horizontal="center"/>
      <protection/>
    </xf>
    <xf numFmtId="166" fontId="5" fillId="0" borderId="3" xfId="0" applyNumberFormat="1" applyFont="1" applyBorder="1" applyAlignment="1" applyProtection="1">
      <alignment/>
      <protection/>
    </xf>
    <xf numFmtId="37" fontId="5" fillId="0" borderId="3" xfId="0" applyNumberFormat="1" applyFont="1" applyBorder="1" applyAlignment="1" applyProtection="1">
      <alignment/>
      <protection/>
    </xf>
    <xf numFmtId="164" fontId="5" fillId="0" borderId="0" xfId="0" applyFont="1" applyBorder="1" applyAlignment="1" applyProtection="1">
      <alignment horizontal="center"/>
      <protection/>
    </xf>
    <xf numFmtId="166" fontId="5" fillId="0" borderId="1" xfId="0" applyNumberFormat="1" applyFont="1" applyBorder="1" applyAlignment="1">
      <alignment/>
    </xf>
    <xf numFmtId="164" fontId="5" fillId="0" borderId="0" xfId="0" applyFont="1" applyAlignment="1" applyProtection="1">
      <alignment horizontal="fill"/>
      <protection/>
    </xf>
    <xf numFmtId="37" fontId="5" fillId="0" borderId="0" xfId="0" applyNumberFormat="1" applyFont="1" applyBorder="1" applyAlignment="1" applyProtection="1">
      <alignment/>
      <protection/>
    </xf>
    <xf numFmtId="164" fontId="6" fillId="0" borderId="0" xfId="0" applyFont="1" applyAlignment="1">
      <alignment horizontal="center"/>
    </xf>
    <xf numFmtId="168" fontId="5" fillId="0" borderId="1" xfId="0" applyNumberFormat="1" applyFont="1" applyBorder="1" applyAlignment="1" applyProtection="1">
      <alignment horizontal="center"/>
      <protection/>
    </xf>
    <xf numFmtId="37" fontId="5" fillId="0" borderId="1" xfId="0" applyNumberFormat="1" applyFont="1" applyBorder="1" applyAlignment="1" applyProtection="1">
      <alignment horizontal="center"/>
      <protection/>
    </xf>
    <xf numFmtId="37" fontId="5" fillId="0" borderId="1" xfId="0" applyNumberFormat="1" applyFont="1" applyBorder="1" applyAlignment="1" applyProtection="1" quotePrefix="1">
      <alignment horizontal="center"/>
      <protection/>
    </xf>
    <xf numFmtId="39" fontId="5" fillId="0" borderId="1" xfId="0" applyNumberFormat="1" applyFont="1" applyBorder="1" applyAlignment="1" applyProtection="1">
      <alignment horizontal="center"/>
      <protection/>
    </xf>
    <xf numFmtId="164" fontId="5" fillId="0" borderId="5" xfId="0" applyFont="1" applyBorder="1" applyAlignment="1" applyProtection="1">
      <alignment horizontal="center"/>
      <protection/>
    </xf>
    <xf numFmtId="166" fontId="5" fillId="0" borderId="0" xfId="0" applyNumberFormat="1" applyFont="1" applyBorder="1" applyAlignment="1" applyProtection="1" quotePrefix="1">
      <alignment horizontal="center"/>
      <protection/>
    </xf>
    <xf numFmtId="166" fontId="5" fillId="0" borderId="0" xfId="0" applyNumberFormat="1" applyFont="1" applyBorder="1" applyAlignment="1" applyProtection="1">
      <alignment horizontal="center"/>
      <protection/>
    </xf>
    <xf numFmtId="164" fontId="5" fillId="0" borderId="6" xfId="0" applyFont="1" applyBorder="1" applyAlignment="1">
      <alignment/>
    </xf>
    <xf numFmtId="164" fontId="5" fillId="0" borderId="6" xfId="0" applyFont="1" applyBorder="1" applyAlignment="1" applyProtection="1">
      <alignment horizontal="center"/>
      <protection/>
    </xf>
    <xf numFmtId="164" fontId="5" fillId="0" borderId="6" xfId="0" applyFont="1" applyBorder="1" applyAlignment="1">
      <alignment horizontal="center"/>
    </xf>
    <xf numFmtId="164" fontId="5" fillId="0" borderId="7" xfId="0" applyFont="1" applyBorder="1" applyAlignment="1" applyProtection="1">
      <alignment horizontal="center"/>
      <protection/>
    </xf>
    <xf numFmtId="164" fontId="5" fillId="0" borderId="8" xfId="0" applyFont="1" applyBorder="1" applyAlignment="1">
      <alignment/>
    </xf>
    <xf numFmtId="166" fontId="5" fillId="0" borderId="0" xfId="0" applyNumberFormat="1" applyFont="1" applyBorder="1" applyAlignment="1" applyProtection="1">
      <alignment/>
      <protection/>
    </xf>
    <xf numFmtId="166" fontId="5" fillId="0" borderId="0" xfId="0" applyNumberFormat="1" applyFont="1" applyBorder="1" applyAlignment="1" applyProtection="1">
      <alignment horizontal="right"/>
      <protection/>
    </xf>
    <xf numFmtId="164" fontId="5" fillId="0" borderId="0" xfId="0" applyFont="1" applyBorder="1" applyAlignment="1" applyProtection="1">
      <alignment/>
      <protection/>
    </xf>
    <xf numFmtId="37" fontId="5" fillId="0" borderId="1" xfId="0" applyNumberFormat="1" applyFont="1" applyBorder="1" applyAlignment="1" applyProtection="1">
      <alignment/>
      <protection/>
    </xf>
    <xf numFmtId="164" fontId="5" fillId="0" borderId="9" xfId="0" applyFont="1" applyBorder="1" applyAlignment="1" applyProtection="1">
      <alignment horizontal="center"/>
      <protection/>
    </xf>
    <xf numFmtId="164" fontId="5" fillId="0" borderId="8" xfId="0" applyFont="1" applyBorder="1" applyAlignment="1" applyProtection="1">
      <alignment horizontal="center"/>
      <protection/>
    </xf>
    <xf numFmtId="37" fontId="5" fillId="0" borderId="4" xfId="0" applyNumberFormat="1" applyFont="1" applyBorder="1" applyAlignment="1" applyProtection="1">
      <alignment/>
      <protection/>
    </xf>
    <xf numFmtId="166" fontId="5" fillId="0" borderId="4" xfId="0" applyNumberFormat="1" applyFont="1" applyBorder="1" applyAlignment="1" applyProtection="1">
      <alignment/>
      <protection/>
    </xf>
    <xf numFmtId="37" fontId="5" fillId="0" borderId="3" xfId="0" applyNumberFormat="1" applyFont="1" applyBorder="1" applyAlignment="1" applyProtection="1" quotePrefix="1">
      <alignment horizontal="right"/>
      <protection/>
    </xf>
    <xf numFmtId="37" fontId="5" fillId="0" borderId="10" xfId="0" applyNumberFormat="1" applyFont="1" applyBorder="1" applyAlignment="1" applyProtection="1">
      <alignment/>
      <protection/>
    </xf>
    <xf numFmtId="37" fontId="5" fillId="0" borderId="8" xfId="0" applyNumberFormat="1" applyFont="1" applyBorder="1" applyAlignment="1" applyProtection="1">
      <alignment/>
      <protection/>
    </xf>
    <xf numFmtId="37" fontId="5" fillId="0" borderId="3" xfId="0" applyNumberFormat="1" applyFont="1" applyBorder="1" applyAlignment="1" applyProtection="1">
      <alignment horizontal="right"/>
      <protection/>
    </xf>
    <xf numFmtId="164" fontId="5" fillId="0" borderId="1" xfId="0" applyFont="1" applyBorder="1" applyAlignment="1" applyProtection="1">
      <alignment horizontal="centerContinuous"/>
      <protection/>
    </xf>
    <xf numFmtId="37" fontId="5" fillId="0" borderId="6" xfId="0" applyNumberFormat="1" applyFont="1" applyBorder="1" applyAlignment="1">
      <alignment/>
    </xf>
    <xf numFmtId="168" fontId="5" fillId="0" borderId="1" xfId="0" applyNumberFormat="1" applyFont="1" applyBorder="1" applyAlignment="1" applyProtection="1" quotePrefix="1">
      <alignment horizontal="center"/>
      <protection/>
    </xf>
    <xf numFmtId="37" fontId="5" fillId="0" borderId="6" xfId="0" applyNumberFormat="1" applyFont="1" applyBorder="1" applyAlignment="1" applyProtection="1">
      <alignment/>
      <protection/>
    </xf>
    <xf numFmtId="166" fontId="5" fillId="0" borderId="10" xfId="0" applyNumberFormat="1" applyFont="1" applyBorder="1" applyAlignment="1" applyProtection="1">
      <alignment/>
      <protection/>
    </xf>
    <xf numFmtId="166" fontId="5" fillId="0" borderId="8" xfId="0" applyNumberFormat="1" applyFont="1" applyBorder="1" applyAlignment="1" applyProtection="1" quotePrefix="1">
      <alignment horizontal="right"/>
      <protection/>
    </xf>
    <xf numFmtId="166" fontId="5" fillId="0" borderId="11" xfId="0" applyNumberFormat="1" applyFont="1" applyBorder="1" applyAlignment="1" applyProtection="1">
      <alignment/>
      <protection/>
    </xf>
    <xf numFmtId="166" fontId="5" fillId="0" borderId="6" xfId="0" applyNumberFormat="1" applyFont="1" applyBorder="1" applyAlignment="1" applyProtection="1">
      <alignment/>
      <protection/>
    </xf>
    <xf numFmtId="37" fontId="5" fillId="0" borderId="6" xfId="0" applyNumberFormat="1" applyFont="1" applyBorder="1" applyAlignment="1" applyProtection="1" quotePrefix="1">
      <alignment horizontal="right"/>
      <protection/>
    </xf>
    <xf numFmtId="164" fontId="5" fillId="0" borderId="12" xfId="0" applyFont="1" applyBorder="1" applyAlignment="1" applyProtection="1">
      <alignment horizontal="centerContinuous"/>
      <protection/>
    </xf>
    <xf numFmtId="164" fontId="5" fillId="0" borderId="5" xfId="0" applyFont="1" applyBorder="1" applyAlignment="1">
      <alignment horizontal="centerContinuous"/>
    </xf>
    <xf numFmtId="164" fontId="5" fillId="0" borderId="5" xfId="0" applyFont="1" applyBorder="1" applyAlignment="1" applyProtection="1">
      <alignment horizontal="centerContinuous"/>
      <protection/>
    </xf>
    <xf numFmtId="164" fontId="5" fillId="0" borderId="2" xfId="0" applyFont="1" applyBorder="1" applyAlignment="1">
      <alignment horizontal="centerContinuous"/>
    </xf>
    <xf numFmtId="164" fontId="5" fillId="0" borderId="11" xfId="0" applyFont="1" applyBorder="1" applyAlignment="1" applyProtection="1">
      <alignment horizontal="center"/>
      <protection/>
    </xf>
    <xf numFmtId="3" fontId="5" fillId="0" borderId="6" xfId="0" applyNumberFormat="1" applyFont="1" applyBorder="1" applyAlignment="1" applyProtection="1">
      <alignment horizontal="center"/>
      <protection/>
    </xf>
    <xf numFmtId="166" fontId="5" fillId="0" borderId="1" xfId="0" applyNumberFormat="1" applyFont="1" applyBorder="1" applyAlignment="1" applyProtection="1">
      <alignment horizontal="center"/>
      <protection/>
    </xf>
    <xf numFmtId="3" fontId="5" fillId="0" borderId="6" xfId="0" applyNumberFormat="1" applyFont="1" applyBorder="1" applyAlignment="1">
      <alignment horizontal="center"/>
    </xf>
    <xf numFmtId="168" fontId="5" fillId="0" borderId="6" xfId="0" applyNumberFormat="1" applyFont="1" applyBorder="1" applyAlignment="1" applyProtection="1" quotePrefix="1">
      <alignment horizontal="center"/>
      <protection/>
    </xf>
    <xf numFmtId="3" fontId="5" fillId="0" borderId="6" xfId="0" applyNumberFormat="1" applyFont="1" applyBorder="1" applyAlignment="1" applyProtection="1" quotePrefix="1">
      <alignment horizontal="center"/>
      <protection/>
    </xf>
    <xf numFmtId="164" fontId="5" fillId="0" borderId="8" xfId="0" applyFont="1" applyBorder="1" applyAlignment="1" applyProtection="1">
      <alignment horizontal="left"/>
      <protection/>
    </xf>
    <xf numFmtId="164" fontId="5" fillId="0" borderId="10" xfId="0" applyFont="1" applyBorder="1" applyAlignment="1" applyProtection="1">
      <alignment horizontal="center"/>
      <protection/>
    </xf>
    <xf numFmtId="37" fontId="5" fillId="0" borderId="6" xfId="0" applyNumberFormat="1" applyFont="1" applyBorder="1" applyAlignment="1" applyProtection="1">
      <alignment horizontal="right"/>
      <protection/>
    </xf>
    <xf numFmtId="37" fontId="5" fillId="0" borderId="6" xfId="0" applyNumberFormat="1" applyFont="1" applyBorder="1" applyAlignment="1" applyProtection="1">
      <alignment/>
      <protection/>
    </xf>
    <xf numFmtId="166" fontId="5" fillId="0" borderId="7" xfId="0" applyNumberFormat="1" applyFont="1" applyBorder="1" applyAlignment="1" applyProtection="1">
      <alignment/>
      <protection/>
    </xf>
    <xf numFmtId="164" fontId="5" fillId="0" borderId="8" xfId="0" applyFont="1" applyBorder="1" applyAlignment="1">
      <alignment horizontal="center"/>
    </xf>
    <xf numFmtId="164" fontId="5" fillId="0" borderId="9" xfId="0" applyFont="1" applyBorder="1" applyAlignment="1" applyProtection="1">
      <alignment horizontal="centerContinuous"/>
      <protection/>
    </xf>
    <xf numFmtId="164" fontId="5" fillId="0" borderId="4" xfId="0" applyFont="1" applyBorder="1" applyAlignment="1" applyProtection="1">
      <alignment horizontal="centerContinuous"/>
      <protection/>
    </xf>
    <xf numFmtId="164" fontId="5" fillId="0" borderId="10" xfId="0" applyFont="1" applyBorder="1" applyAlignment="1" applyProtection="1">
      <alignment horizontal="left"/>
      <protection/>
    </xf>
    <xf numFmtId="164" fontId="5" fillId="0" borderId="6" xfId="0" applyFont="1" applyBorder="1" applyAlignment="1" applyProtection="1">
      <alignment horizontal="left"/>
      <protection/>
    </xf>
    <xf numFmtId="37" fontId="5" fillId="0" borderId="1" xfId="0" applyNumberFormat="1" applyFont="1" applyBorder="1" applyAlignment="1" applyProtection="1" quotePrefix="1">
      <alignment horizontal="right"/>
      <protection/>
    </xf>
    <xf numFmtId="37" fontId="5" fillId="0" borderId="8" xfId="0" applyNumberFormat="1" applyFont="1" applyBorder="1" applyAlignment="1" applyProtection="1" quotePrefix="1">
      <alignment horizontal="right"/>
      <protection/>
    </xf>
    <xf numFmtId="164" fontId="5" fillId="0" borderId="3" xfId="0" applyFont="1" applyBorder="1" applyAlignment="1" applyProtection="1">
      <alignment/>
      <protection/>
    </xf>
    <xf numFmtId="164" fontId="5" fillId="0" borderId="3" xfId="0" applyFont="1" applyBorder="1" applyAlignment="1">
      <alignment/>
    </xf>
    <xf numFmtId="164" fontId="5" fillId="0" borderId="3" xfId="0" applyFont="1" applyBorder="1" applyAlignment="1" applyProtection="1" quotePrefix="1">
      <alignment horizontal="center"/>
      <protection/>
    </xf>
    <xf numFmtId="164" fontId="5" fillId="0" borderId="9" xfId="0" applyFont="1" applyBorder="1" applyAlignment="1">
      <alignment horizontal="centerContinuous"/>
    </xf>
    <xf numFmtId="164" fontId="5" fillId="0" borderId="4" xfId="0" applyFont="1" applyBorder="1" applyAlignment="1">
      <alignment horizontal="centerContinuous"/>
    </xf>
    <xf numFmtId="164" fontId="5" fillId="0" borderId="2" xfId="0" applyFont="1" applyBorder="1" applyAlignment="1" applyProtection="1">
      <alignment horizontal="centerContinuous"/>
      <protection/>
    </xf>
    <xf numFmtId="164" fontId="5" fillId="0" borderId="3" xfId="0" applyFont="1" applyBorder="1" applyAlignment="1">
      <alignment horizontal="right"/>
    </xf>
    <xf numFmtId="37" fontId="5" fillId="0" borderId="4" xfId="0" applyNumberFormat="1" applyFont="1" applyBorder="1" applyAlignment="1">
      <alignment/>
    </xf>
    <xf numFmtId="164" fontId="8" fillId="0" borderId="0" xfId="0" applyFont="1" applyAlignment="1">
      <alignment/>
    </xf>
    <xf numFmtId="164" fontId="5" fillId="0" borderId="8" xfId="0" applyFont="1" applyBorder="1" applyAlignment="1" applyProtection="1">
      <alignment horizontal="left" vertical="center" wrapText="1"/>
      <protection/>
    </xf>
    <xf numFmtId="164" fontId="5" fillId="0" borderId="3" xfId="0" applyFont="1" applyBorder="1" applyAlignment="1" applyProtection="1">
      <alignment horizontal="center" vertical="center"/>
      <protection/>
    </xf>
    <xf numFmtId="164" fontId="5" fillId="0" borderId="3" xfId="0" applyFont="1" applyBorder="1" applyAlignment="1">
      <alignment horizontal="center" vertical="center"/>
    </xf>
    <xf numFmtId="164" fontId="5" fillId="0" borderId="3" xfId="0" applyFont="1" applyBorder="1" applyAlignment="1" applyProtection="1" quotePrefix="1">
      <alignment horizontal="center" vertical="center"/>
      <protection/>
    </xf>
    <xf numFmtId="164" fontId="5" fillId="0" borderId="8" xfId="0" applyFont="1" applyBorder="1" applyAlignment="1" applyProtection="1">
      <alignment horizontal="center" vertical="center" wrapText="1"/>
      <protection/>
    </xf>
    <xf numFmtId="164" fontId="5" fillId="0" borderId="7" xfId="0" applyFont="1" applyBorder="1" applyAlignment="1">
      <alignment horizontal="center" vertical="center"/>
    </xf>
    <xf numFmtId="164" fontId="5" fillId="0" borderId="10" xfId="0" applyFont="1" applyBorder="1" applyAlignment="1">
      <alignment/>
    </xf>
    <xf numFmtId="166" fontId="5" fillId="0" borderId="4" xfId="0" applyNumberFormat="1" applyFont="1" applyBorder="1" applyAlignment="1">
      <alignment/>
    </xf>
    <xf numFmtId="164" fontId="5" fillId="0" borderId="4" xfId="0" applyFont="1" applyBorder="1" applyAlignment="1">
      <alignment/>
    </xf>
    <xf numFmtId="164" fontId="5" fillId="0" borderId="4" xfId="0" applyFont="1" applyBorder="1" applyAlignment="1">
      <alignment horizontal="right"/>
    </xf>
    <xf numFmtId="164" fontId="5" fillId="0" borderId="0" xfId="0" applyFont="1" applyAlignment="1" applyProtection="1">
      <alignment/>
      <protection/>
    </xf>
    <xf numFmtId="164" fontId="5" fillId="0" borderId="0" xfId="0" applyFont="1" applyAlignment="1">
      <alignment vertical="center" wrapText="1"/>
    </xf>
    <xf numFmtId="164" fontId="5" fillId="0" borderId="11" xfId="0" applyFont="1" applyBorder="1" applyAlignment="1" applyProtection="1">
      <alignment horizontal="center" vertical="center"/>
      <protection/>
    </xf>
    <xf numFmtId="164" fontId="0" fillId="0" borderId="8" xfId="0" applyBorder="1" applyAlignment="1">
      <alignment horizontal="center" vertical="center"/>
    </xf>
    <xf numFmtId="164" fontId="5" fillId="0" borderId="0" xfId="0" applyFont="1" applyAlignment="1" quotePrefix="1">
      <alignment vertical="center" wrapText="1"/>
    </xf>
    <xf numFmtId="164" fontId="0" fillId="0" borderId="0" xfId="0" applyAlignment="1">
      <alignment vertical="center" wrapText="1"/>
    </xf>
    <xf numFmtId="164" fontId="5" fillId="0" borderId="11" xfId="0" applyFont="1" applyBorder="1" applyAlignment="1">
      <alignment horizontal="center" vertical="center" wrapText="1"/>
    </xf>
    <xf numFmtId="164" fontId="0" fillId="0" borderId="8" xfId="0" applyBorder="1" applyAlignment="1">
      <alignment horizontal="center" vertical="center" wrapText="1"/>
    </xf>
    <xf numFmtId="164" fontId="5" fillId="0" borderId="0" xfId="0" applyFont="1" applyAlignment="1" applyProtection="1" quotePrefix="1">
      <alignment horizontal="left" vertical="center" wrapText="1"/>
      <protection/>
    </xf>
    <xf numFmtId="164" fontId="5" fillId="0" borderId="9" xfId="0" applyFont="1" applyBorder="1" applyAlignment="1" applyProtection="1">
      <alignment horizontal="center" vertical="center"/>
      <protection/>
    </xf>
    <xf numFmtId="164" fontId="0" fillId="0" borderId="4" xfId="0" applyBorder="1" applyAlignment="1">
      <alignment horizontal="center" vertical="center"/>
    </xf>
    <xf numFmtId="164" fontId="5" fillId="0" borderId="11" xfId="0" applyFont="1" applyBorder="1" applyAlignment="1">
      <alignment horizontal="center" vertical="center"/>
    </xf>
    <xf numFmtId="164" fontId="0" fillId="0" borderId="6" xfId="0" applyBorder="1" applyAlignment="1">
      <alignment horizontal="center" vertical="center"/>
    </xf>
    <xf numFmtId="164" fontId="5" fillId="0" borderId="11" xfId="0" applyFont="1" applyBorder="1" applyAlignment="1" applyProtection="1">
      <alignment horizontal="center" vertical="center" wrapText="1"/>
      <protection/>
    </xf>
    <xf numFmtId="164" fontId="0" fillId="0" borderId="8" xfId="0" applyBorder="1" applyAlignment="1">
      <alignment horizontal="center"/>
    </xf>
    <xf numFmtId="164" fontId="0" fillId="0" borderId="6" xfId="0" applyBorder="1" applyAlignment="1">
      <alignment horizontal="center" vertical="center" wrapText="1"/>
    </xf>
    <xf numFmtId="164" fontId="5" fillId="0" borderId="0" xfId="0" applyFont="1" applyAlignment="1" applyProtection="1">
      <alignment/>
      <protection/>
    </xf>
    <xf numFmtId="164" fontId="5" fillId="0" borderId="0" xfId="0" applyFont="1" applyAlignment="1" applyProtection="1">
      <alignment horizontal="left"/>
      <protection/>
    </xf>
    <xf numFmtId="164" fontId="0" fillId="0" borderId="0" xfId="0" applyAlignment="1">
      <alignment/>
    </xf>
    <xf numFmtId="164" fontId="9" fillId="0" borderId="0" xfId="0" applyFont="1" applyAlignment="1">
      <alignment horizontal="center"/>
    </xf>
    <xf numFmtId="164" fontId="9" fillId="0" borderId="0" xfId="0" applyFont="1" applyAlignment="1">
      <alignment/>
    </xf>
    <xf numFmtId="164" fontId="10" fillId="0" borderId="0" xfId="0" applyFont="1" applyAlignment="1">
      <alignment/>
    </xf>
    <xf numFmtId="164" fontId="9" fillId="0" borderId="0" xfId="0" applyFont="1" applyAlignment="1">
      <alignment/>
    </xf>
    <xf numFmtId="164" fontId="10" fillId="0" borderId="0" xfId="0" applyFont="1" applyAlignment="1">
      <alignment wrapText="1"/>
    </xf>
    <xf numFmtId="164" fontId="6" fillId="0" borderId="0" xfId="0" applyFont="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9.00390625" defaultRowHeight="12.75"/>
  <cols>
    <col min="1" max="1" width="88.25390625" style="125" customWidth="1"/>
    <col min="2" max="16384" width="9.00390625" style="125" customWidth="1"/>
  </cols>
  <sheetData>
    <row r="1" ht="15">
      <c r="A1" s="124" t="s">
        <v>93</v>
      </c>
    </row>
    <row r="2" spans="1:5" ht="16.5">
      <c r="A2" s="126" t="s">
        <v>94</v>
      </c>
      <c r="B2" s="127"/>
      <c r="C2" s="127"/>
      <c r="D2" s="127"/>
      <c r="E2" s="127"/>
    </row>
    <row r="3" spans="1:7" ht="16.5">
      <c r="A3" s="126" t="s">
        <v>95</v>
      </c>
      <c r="B3" s="127"/>
      <c r="C3" s="127"/>
      <c r="D3" s="127"/>
      <c r="E3" s="127"/>
      <c r="F3" s="127"/>
      <c r="G3" s="127"/>
    </row>
    <row r="4" spans="1:11" ht="16.5">
      <c r="A4" s="126" t="s">
        <v>96</v>
      </c>
      <c r="B4" s="127"/>
      <c r="C4" s="127"/>
      <c r="D4" s="127"/>
      <c r="E4" s="127"/>
      <c r="F4" s="127"/>
      <c r="G4" s="127"/>
      <c r="H4" s="127"/>
      <c r="I4" s="127"/>
      <c r="J4" s="127"/>
      <c r="K4" s="127"/>
    </row>
    <row r="5" spans="1:11" ht="16.5">
      <c r="A5" s="126" t="s">
        <v>97</v>
      </c>
      <c r="B5" s="127"/>
      <c r="C5" s="127"/>
      <c r="D5" s="127"/>
      <c r="E5" s="127"/>
      <c r="F5" s="127"/>
      <c r="G5" s="127"/>
      <c r="H5" s="127"/>
      <c r="I5" s="127"/>
      <c r="J5" s="127"/>
      <c r="K5" s="127"/>
    </row>
    <row r="6" spans="1:11" ht="36.75" customHeight="1">
      <c r="A6" s="128" t="s">
        <v>98</v>
      </c>
      <c r="B6" s="127"/>
      <c r="C6" s="127"/>
      <c r="D6" s="127"/>
      <c r="E6" s="127"/>
      <c r="F6" s="127"/>
      <c r="G6" s="127"/>
      <c r="H6" s="127"/>
      <c r="I6" s="127"/>
      <c r="J6" s="127"/>
      <c r="K6" s="127"/>
    </row>
    <row r="7" spans="1:11" ht="33.75" customHeight="1">
      <c r="A7" s="129" t="s">
        <v>99</v>
      </c>
      <c r="B7" s="127"/>
      <c r="C7" s="127"/>
      <c r="D7" s="127"/>
      <c r="E7" s="127"/>
      <c r="F7" s="127"/>
      <c r="G7" s="127"/>
      <c r="H7" s="127"/>
      <c r="I7" s="127"/>
      <c r="J7" s="127"/>
      <c r="K7" s="127"/>
    </row>
    <row r="8" spans="2:7" ht="15">
      <c r="B8" s="105"/>
      <c r="C8" s="105"/>
      <c r="D8" s="105"/>
      <c r="E8" s="105"/>
      <c r="F8" s="105"/>
      <c r="G8" s="105"/>
    </row>
    <row r="9" spans="1:7" ht="15">
      <c r="A9" s="105"/>
      <c r="B9" s="105"/>
      <c r="C9" s="105"/>
      <c r="D9" s="105"/>
      <c r="E9" s="105"/>
      <c r="F9" s="105"/>
      <c r="G9" s="105"/>
    </row>
    <row r="10" spans="1:7" ht="15">
      <c r="A10" s="105"/>
      <c r="B10" s="105"/>
      <c r="C10" s="105"/>
      <c r="D10" s="105"/>
      <c r="E10" s="105"/>
      <c r="F10" s="105"/>
      <c r="G10" s="105"/>
    </row>
    <row r="11" spans="1:7" ht="15">
      <c r="A11" s="105"/>
      <c r="B11" s="105"/>
      <c r="C11" s="105"/>
      <c r="D11" s="105"/>
      <c r="E11" s="105"/>
      <c r="F11" s="105"/>
      <c r="G11" s="10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9.00390625" defaultRowHeight="12.75"/>
  <cols>
    <col min="1" max="1" width="41.25390625" style="2" customWidth="1"/>
    <col min="2" max="16384" width="9.00390625" style="2" customWidth="1"/>
  </cols>
  <sheetData>
    <row r="2" ht="12.75">
      <c r="A2" s="30" t="s">
        <v>61</v>
      </c>
    </row>
    <row r="4" spans="1:2" ht="15" customHeight="1">
      <c r="A4" s="101" t="s">
        <v>0</v>
      </c>
      <c r="B4" s="93">
        <v>66974</v>
      </c>
    </row>
    <row r="5" spans="1:2" ht="15" customHeight="1">
      <c r="A5" s="101" t="s">
        <v>1</v>
      </c>
      <c r="B5" s="93">
        <v>38202</v>
      </c>
    </row>
    <row r="6" spans="1:2" ht="15" customHeight="1">
      <c r="A6" s="101" t="s">
        <v>2</v>
      </c>
      <c r="B6" s="102">
        <v>13.7</v>
      </c>
    </row>
    <row r="7" spans="1:2" ht="15" customHeight="1">
      <c r="A7" s="101" t="s">
        <v>3</v>
      </c>
      <c r="B7" s="102">
        <v>7.8</v>
      </c>
    </row>
    <row r="8" spans="1:2" ht="15" customHeight="1">
      <c r="A8" s="101" t="s">
        <v>4</v>
      </c>
      <c r="B8" s="103">
        <v>27</v>
      </c>
    </row>
    <row r="9" spans="1:2" ht="15" customHeight="1">
      <c r="A9" s="101" t="s">
        <v>5</v>
      </c>
      <c r="B9" s="103">
        <v>29</v>
      </c>
    </row>
    <row r="10" spans="1:2" ht="15" customHeight="1">
      <c r="A10" s="101" t="s">
        <v>6</v>
      </c>
      <c r="B10" s="103">
        <v>36</v>
      </c>
    </row>
    <row r="11" spans="1:2" ht="15" customHeight="1">
      <c r="A11" s="101" t="s">
        <v>7</v>
      </c>
      <c r="B11" s="103">
        <v>38</v>
      </c>
    </row>
    <row r="12" spans="1:2" ht="15" customHeight="1">
      <c r="A12" s="101" t="s">
        <v>8</v>
      </c>
      <c r="B12" s="104" t="s">
        <v>90</v>
      </c>
    </row>
    <row r="13" spans="1:2" ht="15" customHeight="1">
      <c r="A13" s="101" t="s">
        <v>9</v>
      </c>
      <c r="B13" s="93">
        <v>36460</v>
      </c>
    </row>
    <row r="15" spans="1:2" ht="24.75" customHeight="1">
      <c r="A15" s="106" t="s">
        <v>91</v>
      </c>
      <c r="B15" s="106"/>
    </row>
  </sheetData>
  <mergeCells count="1">
    <mergeCell ref="A15:B1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ransitionEvaluation="1" transitionEntry="1"/>
  <dimension ref="A2:H38"/>
  <sheetViews>
    <sheetView workbookViewId="0" topLeftCell="A1">
      <selection activeCell="A1" sqref="A1"/>
    </sheetView>
  </sheetViews>
  <sheetFormatPr defaultColWidth="9.625" defaultRowHeight="12.75"/>
  <cols>
    <col min="1" max="1" width="15.625" style="2" customWidth="1"/>
    <col min="2" max="3" width="9.625" style="2" customWidth="1"/>
    <col min="4" max="4" width="15.625" style="2" customWidth="1"/>
    <col min="5" max="16384" width="9.625" style="2" customWidth="1"/>
  </cols>
  <sheetData>
    <row r="2" spans="1:5" ht="12.75">
      <c r="A2" s="10" t="s">
        <v>13</v>
      </c>
      <c r="B2" s="1"/>
      <c r="C2" s="1"/>
      <c r="D2" s="1"/>
      <c r="E2" s="1"/>
    </row>
    <row r="3" spans="1:5" ht="12.75">
      <c r="A3" s="11" t="s">
        <v>14</v>
      </c>
      <c r="B3" s="1"/>
      <c r="C3" s="1"/>
      <c r="D3" s="1"/>
      <c r="E3" s="1"/>
    </row>
    <row r="4" spans="1:5" ht="12.75">
      <c r="A4" s="10" t="s">
        <v>15</v>
      </c>
      <c r="B4" s="1"/>
      <c r="C4" s="1"/>
      <c r="D4" s="1"/>
      <c r="E4" s="1"/>
    </row>
    <row r="5" spans="1:5" ht="12.75">
      <c r="A5" s="10" t="s">
        <v>65</v>
      </c>
      <c r="B5" s="1"/>
      <c r="C5" s="1"/>
      <c r="D5" s="1"/>
      <c r="E5" s="1"/>
    </row>
    <row r="7" spans="1:5" ht="12.75">
      <c r="A7" s="64" t="s">
        <v>11</v>
      </c>
      <c r="B7" s="65"/>
      <c r="C7" s="107" t="s">
        <v>43</v>
      </c>
      <c r="D7" s="66" t="s">
        <v>74</v>
      </c>
      <c r="E7" s="67"/>
    </row>
    <row r="8" spans="1:5" ht="12.75">
      <c r="A8" s="75" t="s">
        <v>76</v>
      </c>
      <c r="B8" s="47" t="s">
        <v>12</v>
      </c>
      <c r="C8" s="108"/>
      <c r="D8" s="75" t="s">
        <v>76</v>
      </c>
      <c r="E8" s="75" t="s">
        <v>12</v>
      </c>
    </row>
    <row r="9" spans="1:5" ht="12.75">
      <c r="A9" s="39"/>
      <c r="B9" s="19"/>
      <c r="C9" s="19"/>
      <c r="D9" s="19"/>
      <c r="E9" s="19"/>
    </row>
    <row r="10" spans="1:5" ht="12.75">
      <c r="A10" s="58">
        <v>709000</v>
      </c>
      <c r="B10" s="12">
        <v>18.6</v>
      </c>
      <c r="C10" s="19">
        <v>1900</v>
      </c>
      <c r="D10" s="13">
        <v>23295</v>
      </c>
      <c r="E10" s="12">
        <v>19.2</v>
      </c>
    </row>
    <row r="11" spans="1:5" ht="12.75">
      <c r="A11" s="58">
        <v>948000</v>
      </c>
      <c r="B11" s="12">
        <v>20.5</v>
      </c>
      <c r="C11" s="19">
        <v>1910</v>
      </c>
      <c r="D11" s="13">
        <v>29039</v>
      </c>
      <c r="E11" s="12">
        <v>20.7</v>
      </c>
    </row>
    <row r="12" spans="1:5" ht="12.75">
      <c r="A12" s="58">
        <v>1274476</v>
      </c>
      <c r="B12" s="14">
        <v>23.9</v>
      </c>
      <c r="C12" s="19">
        <v>1920</v>
      </c>
      <c r="D12" s="13">
        <v>50805</v>
      </c>
      <c r="E12" s="14">
        <v>27.7</v>
      </c>
    </row>
    <row r="13" spans="1:5" ht="12.75">
      <c r="A13" s="58">
        <v>1126856</v>
      </c>
      <c r="B13" s="14">
        <v>18.3</v>
      </c>
      <c r="C13" s="19">
        <v>1930</v>
      </c>
      <c r="D13" s="13">
        <v>29482</v>
      </c>
      <c r="E13" s="14">
        <v>12.2</v>
      </c>
    </row>
    <row r="14" spans="1:5" ht="12.75">
      <c r="A14" s="58">
        <v>1595879</v>
      </c>
      <c r="B14" s="14">
        <v>24.2</v>
      </c>
      <c r="C14" s="19">
        <v>1940</v>
      </c>
      <c r="D14" s="13">
        <v>46342</v>
      </c>
      <c r="E14" s="14">
        <v>17.6</v>
      </c>
    </row>
    <row r="15" spans="1:5" ht="12.75">
      <c r="A15" s="58">
        <v>1667231</v>
      </c>
      <c r="B15" s="14">
        <v>22.1</v>
      </c>
      <c r="C15" s="19">
        <v>1950</v>
      </c>
      <c r="D15" s="13">
        <v>58180</v>
      </c>
      <c r="E15" s="14">
        <v>18.3</v>
      </c>
    </row>
    <row r="16" spans="1:5" ht="12.75">
      <c r="A16" s="58">
        <v>1523000</v>
      </c>
      <c r="B16" s="14">
        <v>17</v>
      </c>
      <c r="C16" s="19">
        <v>1960</v>
      </c>
      <c r="D16" s="13">
        <v>61090</v>
      </c>
      <c r="E16" s="14">
        <v>15.6</v>
      </c>
    </row>
    <row r="17" spans="1:5" ht="12.75">
      <c r="A17" s="58">
        <v>2158802</v>
      </c>
      <c r="B17" s="14">
        <v>21.2</v>
      </c>
      <c r="C17" s="19">
        <v>1970</v>
      </c>
      <c r="D17" s="13">
        <v>91933</v>
      </c>
      <c r="E17" s="14">
        <v>20.7</v>
      </c>
    </row>
    <row r="18" spans="1:5" ht="12.75">
      <c r="A18" s="58"/>
      <c r="B18" s="14"/>
      <c r="C18" s="6"/>
      <c r="D18" s="13"/>
      <c r="E18" s="14"/>
    </row>
    <row r="19" spans="1:8" ht="12.75">
      <c r="A19" s="58">
        <v>2390252</v>
      </c>
      <c r="B19" s="14">
        <v>21.2</v>
      </c>
      <c r="C19" s="19">
        <v>1980</v>
      </c>
      <c r="D19" s="13">
        <v>86898</v>
      </c>
      <c r="E19" s="14">
        <v>18.776354213595127</v>
      </c>
      <c r="F19" s="3"/>
      <c r="G19" s="15"/>
      <c r="H19" s="3"/>
    </row>
    <row r="20" spans="1:8" ht="12.75" hidden="1">
      <c r="A20" s="58">
        <v>2412625</v>
      </c>
      <c r="B20" s="14">
        <v>20.2</v>
      </c>
      <c r="C20" s="19">
        <v>1985</v>
      </c>
      <c r="D20" s="13">
        <v>79022</v>
      </c>
      <c r="E20" s="14">
        <v>17.412847346056818</v>
      </c>
      <c r="F20" s="3"/>
      <c r="G20" s="15"/>
      <c r="H20" s="3"/>
    </row>
    <row r="21" spans="1:8" ht="12.75" hidden="1">
      <c r="A21" s="58">
        <v>2407099</v>
      </c>
      <c r="B21" s="14" t="e">
        <f>A21/#REF!*1000*2</f>
        <v>#REF!</v>
      </c>
      <c r="C21" s="19">
        <v>1986</v>
      </c>
      <c r="D21" s="13">
        <v>77815</v>
      </c>
      <c r="E21" s="14">
        <v>17.05015921735135</v>
      </c>
      <c r="F21" s="3"/>
      <c r="G21" s="15"/>
      <c r="H21" s="3"/>
    </row>
    <row r="22" spans="1:8" ht="12.75" hidden="1">
      <c r="A22" s="58">
        <v>2403378</v>
      </c>
      <c r="B22" s="14" t="e">
        <f>A22/#REF!*1000*2</f>
        <v>#REF!</v>
      </c>
      <c r="C22" s="19">
        <v>1987</v>
      </c>
      <c r="D22" s="13">
        <v>74418</v>
      </c>
      <c r="E22" s="14">
        <v>16.19986494670358</v>
      </c>
      <c r="F22" s="3"/>
      <c r="G22" s="15"/>
      <c r="H22" s="3"/>
    </row>
    <row r="23" spans="1:8" ht="12.75" hidden="1">
      <c r="A23" s="58">
        <v>2395926</v>
      </c>
      <c r="B23" s="14" t="e">
        <f>A23/#REF!*1000*2</f>
        <v>#REF!</v>
      </c>
      <c r="C23" s="19">
        <v>1988</v>
      </c>
      <c r="D23" s="13">
        <v>75386</v>
      </c>
      <c r="E23" s="14">
        <v>16.3562559435331</v>
      </c>
      <c r="F23" s="3"/>
      <c r="G23" s="15"/>
      <c r="H23" s="3"/>
    </row>
    <row r="24" spans="1:8" ht="12.75" hidden="1">
      <c r="A24" s="58">
        <v>2403268</v>
      </c>
      <c r="B24" s="14" t="e">
        <f>A24/#REF!*1000*2</f>
        <v>#REF!</v>
      </c>
      <c r="C24" s="19">
        <v>1989</v>
      </c>
      <c r="D24" s="13">
        <v>76210</v>
      </c>
      <c r="E24" s="14">
        <v>16.471964914563433</v>
      </c>
      <c r="F24" s="3"/>
      <c r="G24" s="15"/>
      <c r="H24" s="3"/>
    </row>
    <row r="25" spans="1:7" ht="12.75" hidden="1">
      <c r="A25" s="38"/>
      <c r="B25" s="16"/>
      <c r="C25" s="6"/>
      <c r="D25" s="16"/>
      <c r="E25" s="16"/>
      <c r="G25" s="15"/>
    </row>
    <row r="26" spans="1:8" ht="12.75">
      <c r="A26" s="58">
        <v>2443489</v>
      </c>
      <c r="B26" s="14">
        <v>19.59509777925636</v>
      </c>
      <c r="C26" s="19">
        <v>1990</v>
      </c>
      <c r="D26" s="13">
        <v>76099</v>
      </c>
      <c r="E26" s="14">
        <v>16.34723442940367</v>
      </c>
      <c r="F26" s="3"/>
      <c r="G26" s="15"/>
      <c r="H26" s="3"/>
    </row>
    <row r="27" spans="1:8" ht="12.75">
      <c r="A27" s="58">
        <v>2371000</v>
      </c>
      <c r="B27" s="14">
        <v>18.809514566451817</v>
      </c>
      <c r="C27" s="19">
        <v>1991</v>
      </c>
      <c r="D27" s="13">
        <v>72747</v>
      </c>
      <c r="E27" s="14">
        <v>15.494294776045493</v>
      </c>
      <c r="F27" s="3"/>
      <c r="G27" s="15"/>
      <c r="H27" s="3"/>
    </row>
    <row r="28" spans="1:8" ht="12.75">
      <c r="A28" s="58">
        <v>2362000</v>
      </c>
      <c r="B28" s="14">
        <v>18.524670243321424</v>
      </c>
      <c r="C28" s="19">
        <v>1992</v>
      </c>
      <c r="D28" s="13">
        <v>71322</v>
      </c>
      <c r="E28" s="14">
        <v>15.069062309945144</v>
      </c>
      <c r="F28" s="3"/>
      <c r="G28" s="15"/>
      <c r="H28" s="3"/>
    </row>
    <row r="29" spans="1:8" ht="12.75">
      <c r="A29" s="58">
        <v>2334000</v>
      </c>
      <c r="B29" s="14">
        <v>18.10740123423119</v>
      </c>
      <c r="C29" s="19">
        <v>1993</v>
      </c>
      <c r="D29" s="13">
        <v>70771</v>
      </c>
      <c r="E29" s="14">
        <v>14.861214866674612</v>
      </c>
      <c r="F29" s="3"/>
      <c r="G29" s="15"/>
      <c r="H29" s="3"/>
    </row>
    <row r="30" spans="1:8" ht="12.75">
      <c r="A30" s="58">
        <v>2362000</v>
      </c>
      <c r="B30" s="14">
        <v>18.14325980932202</v>
      </c>
      <c r="C30" s="19">
        <v>1994</v>
      </c>
      <c r="D30" s="13">
        <v>70966</v>
      </c>
      <c r="E30" s="14">
        <v>14.815676190438413</v>
      </c>
      <c r="G30" s="15"/>
      <c r="H30" s="3"/>
    </row>
    <row r="31" spans="1:8" ht="12.75">
      <c r="A31" s="58">
        <v>2336000</v>
      </c>
      <c r="B31" s="14">
        <v>17.77171632412102</v>
      </c>
      <c r="C31" s="19">
        <v>1995</v>
      </c>
      <c r="D31" s="13">
        <v>71042</v>
      </c>
      <c r="E31" s="14">
        <v>14.715640779861435</v>
      </c>
      <c r="G31" s="15"/>
      <c r="H31" s="3"/>
    </row>
    <row r="32" spans="1:8" ht="12.75">
      <c r="A32" s="58">
        <v>2344000</v>
      </c>
      <c r="B32" s="14">
        <v>17.67164184325583</v>
      </c>
      <c r="C32" s="39">
        <v>1996</v>
      </c>
      <c r="D32" s="13">
        <v>68598</v>
      </c>
      <c r="E32" s="14">
        <v>14.098967980947341</v>
      </c>
      <c r="G32" s="15"/>
      <c r="H32" s="3"/>
    </row>
    <row r="33" spans="1:5" ht="12.75">
      <c r="A33" s="58">
        <v>2384000</v>
      </c>
      <c r="B33" s="14">
        <v>17.8</v>
      </c>
      <c r="C33" s="6">
        <v>1997</v>
      </c>
      <c r="D33" s="13">
        <v>66974</v>
      </c>
      <c r="E33" s="14">
        <v>13.704673634617613</v>
      </c>
    </row>
    <row r="34" spans="1:5" ht="12.75">
      <c r="A34" s="53"/>
      <c r="B34" s="24"/>
      <c r="C34" s="92"/>
      <c r="D34" s="25"/>
      <c r="E34" s="24"/>
    </row>
    <row r="36" spans="1:5" ht="51.75" customHeight="1">
      <c r="A36" s="109" t="s">
        <v>88</v>
      </c>
      <c r="B36" s="110"/>
      <c r="C36" s="110"/>
      <c r="D36" s="110"/>
      <c r="E36" s="110"/>
    </row>
    <row r="37" ht="12.75">
      <c r="A37" s="17"/>
    </row>
    <row r="38" spans="1:5" ht="42" customHeight="1">
      <c r="A38" s="106" t="s">
        <v>89</v>
      </c>
      <c r="B38" s="106"/>
      <c r="C38" s="106"/>
      <c r="D38" s="106"/>
      <c r="E38" s="106"/>
    </row>
  </sheetData>
  <mergeCells count="3">
    <mergeCell ref="C7:C8"/>
    <mergeCell ref="A36:E36"/>
    <mergeCell ref="A38:E38"/>
  </mergeCells>
  <printOptions horizontalCentered="1"/>
  <pageMargins left="1.2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I20"/>
  <sheetViews>
    <sheetView workbookViewId="0" topLeftCell="A1">
      <selection activeCell="A1" sqref="A1"/>
    </sheetView>
  </sheetViews>
  <sheetFormatPr defaultColWidth="9.00390625" defaultRowHeight="12.75"/>
  <cols>
    <col min="1" max="1" width="14.625" style="2" customWidth="1"/>
    <col min="2" max="3" width="5.625" style="2" customWidth="1"/>
    <col min="4" max="4" width="8.25390625" style="2" customWidth="1"/>
    <col min="5" max="7" width="5.625" style="2" customWidth="1"/>
    <col min="8" max="8" width="8.125" style="2" customWidth="1"/>
    <col min="9" max="9" width="5.625" style="2" customWidth="1"/>
    <col min="10" max="16384" width="9.00390625" style="2" customWidth="1"/>
  </cols>
  <sheetData>
    <row r="2" spans="1:9" ht="12.75">
      <c r="A2" s="10" t="s">
        <v>16</v>
      </c>
      <c r="B2" s="1"/>
      <c r="C2" s="1"/>
      <c r="D2" s="1"/>
      <c r="E2" s="1"/>
      <c r="F2" s="1"/>
      <c r="G2" s="1"/>
      <c r="H2" s="1"/>
      <c r="I2" s="1"/>
    </row>
    <row r="3" spans="1:9" ht="12.75">
      <c r="A3" s="11" t="s">
        <v>17</v>
      </c>
      <c r="B3" s="1"/>
      <c r="C3" s="1"/>
      <c r="D3" s="1"/>
      <c r="E3" s="1"/>
      <c r="F3" s="1"/>
      <c r="G3" s="1"/>
      <c r="H3" s="1"/>
      <c r="I3" s="1"/>
    </row>
    <row r="4" spans="1:9" ht="12.75">
      <c r="A4" s="1" t="s">
        <v>64</v>
      </c>
      <c r="B4" s="1"/>
      <c r="C4" s="1"/>
      <c r="D4" s="1"/>
      <c r="E4" s="1"/>
      <c r="F4" s="1"/>
      <c r="G4" s="1"/>
      <c r="H4" s="1"/>
      <c r="I4" s="1"/>
    </row>
    <row r="6" spans="1:9" ht="12.75">
      <c r="A6" s="116" t="s">
        <v>73</v>
      </c>
      <c r="B6" s="89" t="s">
        <v>82</v>
      </c>
      <c r="C6" s="89"/>
      <c r="D6" s="89"/>
      <c r="E6" s="90"/>
      <c r="F6" s="80" t="s">
        <v>83</v>
      </c>
      <c r="G6" s="89"/>
      <c r="H6" s="89"/>
      <c r="I6" s="90"/>
    </row>
    <row r="7" spans="1:9" ht="12.75">
      <c r="A7" s="117"/>
      <c r="B7" s="118" t="s">
        <v>84</v>
      </c>
      <c r="C7" s="111" t="s">
        <v>85</v>
      </c>
      <c r="D7" s="20">
        <v>1997</v>
      </c>
      <c r="E7" s="55"/>
      <c r="F7" s="118" t="s">
        <v>84</v>
      </c>
      <c r="G7" s="111" t="s">
        <v>85</v>
      </c>
      <c r="H7" s="20">
        <v>1997</v>
      </c>
      <c r="I7" s="91"/>
    </row>
    <row r="8" spans="1:9" ht="12.75">
      <c r="A8" s="108"/>
      <c r="B8" s="119"/>
      <c r="C8" s="112"/>
      <c r="D8" s="23" t="s">
        <v>76</v>
      </c>
      <c r="E8" s="23" t="s">
        <v>12</v>
      </c>
      <c r="F8" s="119"/>
      <c r="G8" s="112"/>
      <c r="H8" s="23" t="s">
        <v>76</v>
      </c>
      <c r="I8" s="23" t="s">
        <v>12</v>
      </c>
    </row>
    <row r="9" spans="1:9" ht="12.75">
      <c r="A9" s="83" t="s">
        <v>18</v>
      </c>
      <c r="B9" s="14">
        <v>20.053411124436963</v>
      </c>
      <c r="C9" s="14">
        <v>7.725646849951699</v>
      </c>
      <c r="D9" s="58">
        <v>1453</v>
      </c>
      <c r="E9" s="14">
        <v>3.9543763488560066</v>
      </c>
      <c r="F9" s="14">
        <v>48.50101587940473</v>
      </c>
      <c r="G9" s="14">
        <v>21.517176085810497</v>
      </c>
      <c r="H9" s="13">
        <v>4078</v>
      </c>
      <c r="I9" s="14">
        <v>11.635770149313352</v>
      </c>
    </row>
    <row r="10" spans="1:9" ht="12.75">
      <c r="A10" s="83" t="s">
        <v>19</v>
      </c>
      <c r="B10" s="14">
        <v>82.10618350463537</v>
      </c>
      <c r="C10" s="14">
        <v>57.1733095774043</v>
      </c>
      <c r="D10" s="58">
        <v>13866</v>
      </c>
      <c r="E10" s="14">
        <v>43.119425820656026</v>
      </c>
      <c r="F10" s="14">
        <v>76.58165000965401</v>
      </c>
      <c r="G10" s="14">
        <v>68.67302935729919</v>
      </c>
      <c r="H10" s="13">
        <v>18436</v>
      </c>
      <c r="I10" s="14">
        <v>57.7762595857634</v>
      </c>
    </row>
    <row r="11" spans="1:9" ht="12.75">
      <c r="A11" s="83" t="s">
        <v>20</v>
      </c>
      <c r="B11" s="14">
        <v>37.98356845327135</v>
      </c>
      <c r="C11" s="14">
        <v>40.525402035204216</v>
      </c>
      <c r="D11" s="58">
        <v>30473</v>
      </c>
      <c r="E11" s="14">
        <v>43.15861033608566</v>
      </c>
      <c r="F11" s="14">
        <v>26.788637133178877</v>
      </c>
      <c r="G11" s="14">
        <v>32.968642135430834</v>
      </c>
      <c r="H11" s="13">
        <v>27176</v>
      </c>
      <c r="I11" s="14">
        <v>37.30830005340348</v>
      </c>
    </row>
    <row r="12" spans="1:9" ht="12.75">
      <c r="A12" s="83" t="s">
        <v>21</v>
      </c>
      <c r="B12" s="14">
        <v>16.512259489326507</v>
      </c>
      <c r="C12" s="14">
        <v>16.791699518281234</v>
      </c>
      <c r="D12" s="58">
        <v>12438</v>
      </c>
      <c r="E12" s="14">
        <v>15.325151212347848</v>
      </c>
      <c r="F12" s="14">
        <v>11.833969107112225</v>
      </c>
      <c r="G12" s="14">
        <v>12.87437774346498</v>
      </c>
      <c r="H12" s="13">
        <v>11081</v>
      </c>
      <c r="I12" s="14">
        <v>13.363789088269026</v>
      </c>
    </row>
    <row r="13" spans="1:9" ht="12.75">
      <c r="A13" s="83" t="s">
        <v>22</v>
      </c>
      <c r="B13" s="14">
        <v>6.419795840691052</v>
      </c>
      <c r="C13" s="14">
        <v>5.798972167816265</v>
      </c>
      <c r="D13" s="58">
        <v>8744</v>
      </c>
      <c r="E13" s="14">
        <v>5.830919343394736</v>
      </c>
      <c r="F13" s="14">
        <v>3.6498860365808334</v>
      </c>
      <c r="G13" s="14">
        <v>3.0454896931022564</v>
      </c>
      <c r="H13" s="13">
        <v>6203</v>
      </c>
      <c r="I13" s="14">
        <v>3.500570260559132</v>
      </c>
    </row>
    <row r="14" spans="1:9" ht="12.75">
      <c r="A14" s="38"/>
      <c r="B14" s="27"/>
      <c r="C14" s="27"/>
      <c r="D14" s="58"/>
      <c r="E14" s="16"/>
      <c r="F14" s="27"/>
      <c r="G14" s="27"/>
      <c r="H14" s="13"/>
      <c r="I14" s="27"/>
    </row>
    <row r="15" spans="1:9" ht="12.75">
      <c r="A15" s="74" t="s">
        <v>23</v>
      </c>
      <c r="B15" s="24">
        <v>19.238883247278917</v>
      </c>
      <c r="C15" s="24">
        <v>16.681139584229015</v>
      </c>
      <c r="D15" s="53">
        <v>66974</v>
      </c>
      <c r="E15" s="24">
        <v>14.05599395567495</v>
      </c>
      <c r="F15" s="24">
        <v>18.6</v>
      </c>
      <c r="G15" s="24">
        <v>15.745582464679392</v>
      </c>
      <c r="H15" s="53">
        <v>66974</v>
      </c>
      <c r="I15" s="24">
        <v>13.370487106246001</v>
      </c>
    </row>
    <row r="16" spans="1:9" ht="25.5">
      <c r="A16" s="99" t="s">
        <v>79</v>
      </c>
      <c r="B16" s="100">
        <v>25</v>
      </c>
      <c r="C16" s="100">
        <v>27</v>
      </c>
      <c r="D16" s="114">
        <v>29</v>
      </c>
      <c r="E16" s="115"/>
      <c r="F16" s="100">
        <v>23</v>
      </c>
      <c r="G16" s="100">
        <v>25</v>
      </c>
      <c r="H16" s="114">
        <v>27</v>
      </c>
      <c r="I16" s="115"/>
    </row>
    <row r="18" spans="1:9" ht="39.75" customHeight="1">
      <c r="A18" s="113" t="s">
        <v>86</v>
      </c>
      <c r="B18" s="110"/>
      <c r="C18" s="110"/>
      <c r="D18" s="110"/>
      <c r="E18" s="110"/>
      <c r="F18" s="110"/>
      <c r="G18" s="110"/>
      <c r="H18" s="110"/>
      <c r="I18" s="110"/>
    </row>
    <row r="20" spans="1:9" ht="24.75" customHeight="1">
      <c r="A20" s="106" t="s">
        <v>87</v>
      </c>
      <c r="B20" s="106"/>
      <c r="C20" s="106"/>
      <c r="D20" s="106"/>
      <c r="E20" s="106"/>
      <c r="F20" s="106"/>
      <c r="G20" s="106"/>
      <c r="H20" s="106"/>
      <c r="I20" s="106"/>
    </row>
  </sheetData>
  <mergeCells count="9">
    <mergeCell ref="G7:G8"/>
    <mergeCell ref="A18:I18"/>
    <mergeCell ref="A20:I20"/>
    <mergeCell ref="D16:E16"/>
    <mergeCell ref="H16:I16"/>
    <mergeCell ref="A6:A8"/>
    <mergeCell ref="B7:B8"/>
    <mergeCell ref="F7:F8"/>
    <mergeCell ref="C7:C8"/>
  </mergeCells>
  <printOptions horizontalCentered="1"/>
  <pageMargins left="1" right="0.75" top="1" bottom="1" header="0.5" footer="0.5"/>
  <pageSetup fitToHeight="1" fitToWidth="1" orientation="portrait" r:id="rId1"/>
</worksheet>
</file>

<file path=xl/worksheets/sheet5.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2.75"/>
  <cols>
    <col min="1" max="1" width="15.625" style="2" customWidth="1"/>
    <col min="2" max="3" width="9.625" style="2" customWidth="1"/>
    <col min="4" max="4" width="10.625" style="2" customWidth="1"/>
    <col min="5" max="8" width="9.625" style="2" customWidth="1"/>
    <col min="9" max="9" width="10.625" style="2" customWidth="1"/>
    <col min="10" max="10" width="9.625" style="2" customWidth="1"/>
    <col min="11" max="11" width="9.50390625" style="2" customWidth="1"/>
    <col min="12" max="16384" width="9.00390625" style="2" customWidth="1"/>
  </cols>
  <sheetData>
    <row r="1" ht="12.75">
      <c r="A1" s="18"/>
    </row>
    <row r="2" spans="1:11" ht="12.75">
      <c r="A2" s="10" t="s">
        <v>26</v>
      </c>
      <c r="B2" s="1"/>
      <c r="C2" s="1"/>
      <c r="D2" s="1"/>
      <c r="E2" s="1"/>
      <c r="F2" s="1"/>
      <c r="G2" s="1"/>
      <c r="H2" s="1"/>
      <c r="I2" s="1"/>
      <c r="J2" s="1"/>
      <c r="K2" s="1"/>
    </row>
    <row r="3" spans="1:11" ht="12.75">
      <c r="A3" s="11" t="s">
        <v>27</v>
      </c>
      <c r="B3" s="1"/>
      <c r="C3" s="1"/>
      <c r="D3" s="1"/>
      <c r="E3" s="1"/>
      <c r="F3" s="1"/>
      <c r="G3" s="1"/>
      <c r="H3" s="1"/>
      <c r="I3" s="1"/>
      <c r="J3" s="1"/>
      <c r="K3" s="1"/>
    </row>
    <row r="4" spans="1:11" ht="12.75">
      <c r="A4" s="10" t="s">
        <v>62</v>
      </c>
      <c r="B4" s="1"/>
      <c r="C4" s="1"/>
      <c r="D4" s="1"/>
      <c r="E4" s="1"/>
      <c r="F4" s="1"/>
      <c r="G4" s="1"/>
      <c r="H4" s="1"/>
      <c r="I4" s="1"/>
      <c r="J4" s="1"/>
      <c r="K4" s="1"/>
    </row>
    <row r="6" spans="1:11" ht="12.75">
      <c r="A6" s="116" t="s">
        <v>73</v>
      </c>
      <c r="B6" s="80">
        <v>1987</v>
      </c>
      <c r="C6" s="80"/>
      <c r="D6" s="80"/>
      <c r="E6" s="80"/>
      <c r="F6" s="81"/>
      <c r="G6" s="80">
        <v>1997</v>
      </c>
      <c r="H6" s="80"/>
      <c r="I6" s="80"/>
      <c r="J6" s="80"/>
      <c r="K6" s="81"/>
    </row>
    <row r="7" spans="1:11" ht="12.75">
      <c r="A7" s="117"/>
      <c r="B7" s="111" t="s">
        <v>72</v>
      </c>
      <c r="C7" s="111" t="s">
        <v>71</v>
      </c>
      <c r="D7" s="118" t="s">
        <v>70</v>
      </c>
      <c r="E7" s="111" t="s">
        <v>69</v>
      </c>
      <c r="F7" s="118" t="s">
        <v>68</v>
      </c>
      <c r="G7" s="111" t="s">
        <v>72</v>
      </c>
      <c r="H7" s="111" t="s">
        <v>71</v>
      </c>
      <c r="I7" s="118" t="s">
        <v>70</v>
      </c>
      <c r="J7" s="111" t="s">
        <v>69</v>
      </c>
      <c r="K7" s="118" t="s">
        <v>68</v>
      </c>
    </row>
    <row r="8" spans="1:11" ht="12.75">
      <c r="A8" s="117"/>
      <c r="B8" s="120"/>
      <c r="C8" s="120"/>
      <c r="D8" s="120"/>
      <c r="E8" s="120"/>
      <c r="F8" s="120"/>
      <c r="G8" s="120"/>
      <c r="H8" s="120"/>
      <c r="I8" s="120"/>
      <c r="J8" s="120"/>
      <c r="K8" s="120"/>
    </row>
    <row r="9" spans="1:11" ht="12.75">
      <c r="A9" s="108"/>
      <c r="B9" s="112"/>
      <c r="C9" s="112"/>
      <c r="D9" s="112"/>
      <c r="E9" s="112"/>
      <c r="F9" s="112"/>
      <c r="G9" s="112"/>
      <c r="H9" s="112"/>
      <c r="I9" s="112"/>
      <c r="J9" s="112"/>
      <c r="K9" s="112"/>
    </row>
    <row r="10" spans="1:11" s="9" customFormat="1" ht="12.75">
      <c r="A10" s="82" t="s">
        <v>10</v>
      </c>
      <c r="B10" s="49">
        <v>74418</v>
      </c>
      <c r="C10" s="49">
        <v>49831</v>
      </c>
      <c r="D10" s="59">
        <f>C10/B$10*100</f>
        <v>66.96095030772125</v>
      </c>
      <c r="E10" s="49">
        <v>18996</v>
      </c>
      <c r="F10" s="49">
        <f>4463+1121</f>
        <v>5584</v>
      </c>
      <c r="G10" s="52">
        <v>66974</v>
      </c>
      <c r="H10" s="49">
        <v>43875</v>
      </c>
      <c r="I10" s="50">
        <f>H10/G10*100</f>
        <v>65.51049661062503</v>
      </c>
      <c r="J10" s="49">
        <v>17067</v>
      </c>
      <c r="K10" s="49">
        <v>6027</v>
      </c>
    </row>
    <row r="11" spans="1:11" ht="12.75">
      <c r="A11" s="38"/>
      <c r="B11" s="13"/>
      <c r="C11" s="13"/>
      <c r="D11" s="14"/>
      <c r="E11" s="13"/>
      <c r="F11" s="13"/>
      <c r="G11" s="13"/>
      <c r="H11" s="13"/>
      <c r="I11" s="14"/>
      <c r="J11" s="13"/>
      <c r="K11" s="13"/>
    </row>
    <row r="12" spans="1:11" ht="12.75">
      <c r="A12" s="83" t="s">
        <v>28</v>
      </c>
      <c r="B12" s="13">
        <v>8000</v>
      </c>
      <c r="C12" s="13">
        <v>7923</v>
      </c>
      <c r="D12" s="14">
        <f>C12/B12*100</f>
        <v>99.0375</v>
      </c>
      <c r="E12" s="13">
        <v>74</v>
      </c>
      <c r="F12" s="13">
        <f>2+0</f>
        <v>2</v>
      </c>
      <c r="G12" s="13">
        <v>4078</v>
      </c>
      <c r="H12" s="13">
        <v>4052</v>
      </c>
      <c r="I12" s="14">
        <f>H12/G12*100</f>
        <v>99.36243256498284</v>
      </c>
      <c r="J12" s="13">
        <v>25</v>
      </c>
      <c r="K12" s="84">
        <v>1</v>
      </c>
    </row>
    <row r="13" spans="1:11" ht="12.75">
      <c r="A13" s="83" t="s">
        <v>29</v>
      </c>
      <c r="B13" s="13">
        <v>26515</v>
      </c>
      <c r="C13" s="13">
        <v>24632</v>
      </c>
      <c r="D13" s="14">
        <f aca="true" t="shared" si="0" ref="D13:D18">C13/B13*100</f>
        <v>92.89835941919668</v>
      </c>
      <c r="E13" s="13">
        <v>1826</v>
      </c>
      <c r="F13" s="13">
        <f>53+3</f>
        <v>56</v>
      </c>
      <c r="G13" s="13">
        <v>18436</v>
      </c>
      <c r="H13" s="13">
        <v>17518</v>
      </c>
      <c r="I13" s="14">
        <f aca="true" t="shared" si="1" ref="I13:I18">H13/G13*100</f>
        <v>95.02061184638751</v>
      </c>
      <c r="J13" s="13">
        <v>889</v>
      </c>
      <c r="K13" s="13">
        <v>28</v>
      </c>
    </row>
    <row r="14" spans="1:11" ht="12.75">
      <c r="A14" s="83" t="s">
        <v>30</v>
      </c>
      <c r="B14" s="13">
        <v>17747</v>
      </c>
      <c r="C14" s="13">
        <v>12549</v>
      </c>
      <c r="D14" s="14">
        <f t="shared" si="0"/>
        <v>70.71054262692286</v>
      </c>
      <c r="E14" s="13">
        <v>4696</v>
      </c>
      <c r="F14" s="13">
        <f>472+30</f>
        <v>502</v>
      </c>
      <c r="G14" s="13">
        <v>17593</v>
      </c>
      <c r="H14" s="13">
        <v>14152</v>
      </c>
      <c r="I14" s="14">
        <f t="shared" si="1"/>
        <v>80.44108452225316</v>
      </c>
      <c r="J14" s="13">
        <v>3156</v>
      </c>
      <c r="K14" s="13">
        <v>282</v>
      </c>
    </row>
    <row r="15" spans="1:11" ht="12.75">
      <c r="A15" s="83" t="s">
        <v>31</v>
      </c>
      <c r="B15" s="13">
        <v>9045</v>
      </c>
      <c r="C15" s="13">
        <v>3421</v>
      </c>
      <c r="D15" s="14">
        <f t="shared" si="0"/>
        <v>37.8220011055832</v>
      </c>
      <c r="E15" s="13">
        <v>4442</v>
      </c>
      <c r="F15" s="13">
        <f>989+192</f>
        <v>1181</v>
      </c>
      <c r="G15" s="13">
        <v>9583</v>
      </c>
      <c r="H15" s="13">
        <v>4939</v>
      </c>
      <c r="I15" s="14">
        <f t="shared" si="1"/>
        <v>51.53918397161641</v>
      </c>
      <c r="J15" s="13">
        <v>3832</v>
      </c>
      <c r="K15" s="13">
        <v>811</v>
      </c>
    </row>
    <row r="16" spans="1:11" ht="12.75">
      <c r="A16" s="83" t="s">
        <v>32</v>
      </c>
      <c r="B16" s="13">
        <v>5275</v>
      </c>
      <c r="C16" s="13">
        <f>B16-E16-F16</f>
        <v>863</v>
      </c>
      <c r="D16" s="14">
        <f t="shared" si="0"/>
        <v>16.360189573459717</v>
      </c>
      <c r="E16" s="13">
        <v>3150</v>
      </c>
      <c r="F16" s="13">
        <f>1016+246</f>
        <v>1262</v>
      </c>
      <c r="G16" s="13">
        <v>6621</v>
      </c>
      <c r="H16" s="13">
        <v>2050</v>
      </c>
      <c r="I16" s="14">
        <f t="shared" si="1"/>
        <v>30.96209031868298</v>
      </c>
      <c r="J16" s="13">
        <v>3331</v>
      </c>
      <c r="K16" s="13">
        <v>1240</v>
      </c>
    </row>
    <row r="17" spans="1:11" ht="12.75">
      <c r="A17" s="83" t="s">
        <v>33</v>
      </c>
      <c r="B17" s="13">
        <v>3213</v>
      </c>
      <c r="C17" s="13">
        <v>249</v>
      </c>
      <c r="D17" s="14">
        <f t="shared" si="0"/>
        <v>7.749766573295985</v>
      </c>
      <c r="E17" s="13">
        <v>1901</v>
      </c>
      <c r="F17" s="13">
        <f>815+247</f>
        <v>1062</v>
      </c>
      <c r="G17" s="13">
        <v>4460</v>
      </c>
      <c r="H17" s="13">
        <v>733</v>
      </c>
      <c r="I17" s="14">
        <f t="shared" si="1"/>
        <v>16.434977578475337</v>
      </c>
      <c r="J17" s="13">
        <v>2361</v>
      </c>
      <c r="K17" s="13">
        <v>1366</v>
      </c>
    </row>
    <row r="18" spans="1:11" ht="12.75">
      <c r="A18" s="83" t="s">
        <v>34</v>
      </c>
      <c r="B18" s="13">
        <f>1840+973+568+540+366+329</f>
        <v>4616</v>
      </c>
      <c r="C18" s="13">
        <v>190</v>
      </c>
      <c r="D18" s="14">
        <f t="shared" si="0"/>
        <v>4.116117850953207</v>
      </c>
      <c r="E18" s="13">
        <v>2904</v>
      </c>
      <c r="F18" s="13">
        <f>1116+403</f>
        <v>1519</v>
      </c>
      <c r="G18" s="13">
        <v>6203</v>
      </c>
      <c r="H18" s="13">
        <v>431</v>
      </c>
      <c r="I18" s="14">
        <f t="shared" si="1"/>
        <v>6.948250846364662</v>
      </c>
      <c r="J18" s="13">
        <v>3473</v>
      </c>
      <c r="K18" s="13">
        <v>2299</v>
      </c>
    </row>
    <row r="19" spans="1:11" ht="12.75">
      <c r="A19" s="74" t="s">
        <v>35</v>
      </c>
      <c r="B19" s="25">
        <v>7</v>
      </c>
      <c r="C19" s="25">
        <v>4</v>
      </c>
      <c r="D19" s="60" t="s">
        <v>67</v>
      </c>
      <c r="E19" s="54">
        <v>3</v>
      </c>
      <c r="F19" s="51" t="s">
        <v>66</v>
      </c>
      <c r="G19" s="51" t="s">
        <v>66</v>
      </c>
      <c r="H19" s="51" t="s">
        <v>66</v>
      </c>
      <c r="I19" s="51" t="s">
        <v>66</v>
      </c>
      <c r="J19" s="51" t="s">
        <v>66</v>
      </c>
      <c r="K19" s="85" t="s">
        <v>66</v>
      </c>
    </row>
    <row r="20" spans="1:11" ht="12.75">
      <c r="A20" s="38"/>
      <c r="B20" s="16"/>
      <c r="C20" s="16"/>
      <c r="D20" s="16"/>
      <c r="E20" s="16"/>
      <c r="F20" s="16"/>
      <c r="G20" s="16"/>
      <c r="H20" s="16"/>
      <c r="I20" s="16"/>
      <c r="J20" s="16"/>
      <c r="K20" s="16"/>
    </row>
    <row r="21" spans="1:11" ht="12.75">
      <c r="A21" s="83" t="s">
        <v>24</v>
      </c>
      <c r="B21" s="16"/>
      <c r="C21" s="16"/>
      <c r="D21" s="16"/>
      <c r="E21" s="16"/>
      <c r="F21" s="16"/>
      <c r="G21" s="16"/>
      <c r="H21" s="16"/>
      <c r="I21" s="16"/>
      <c r="J21" s="16"/>
      <c r="K21" s="16"/>
    </row>
    <row r="22" spans="1:11" ht="12.75">
      <c r="A22" s="74" t="s">
        <v>25</v>
      </c>
      <c r="B22" s="86">
        <v>25</v>
      </c>
      <c r="C22" s="86">
        <v>23</v>
      </c>
      <c r="D22" s="87"/>
      <c r="E22" s="86">
        <v>33</v>
      </c>
      <c r="F22" s="88">
        <v>39</v>
      </c>
      <c r="G22" s="86">
        <v>27</v>
      </c>
      <c r="H22" s="86">
        <v>25</v>
      </c>
      <c r="I22" s="87"/>
      <c r="J22" s="86">
        <v>35</v>
      </c>
      <c r="K22" s="86">
        <v>42</v>
      </c>
    </row>
    <row r="24" spans="1:11" ht="12.75">
      <c r="A24" s="121" t="s">
        <v>81</v>
      </c>
      <c r="B24" s="121"/>
      <c r="C24" s="121"/>
      <c r="D24" s="121"/>
      <c r="E24" s="121"/>
      <c r="F24" s="121"/>
      <c r="G24" s="121"/>
      <c r="H24" s="121"/>
      <c r="I24" s="121"/>
      <c r="J24" s="121"/>
      <c r="K24" s="121"/>
    </row>
    <row r="25" spans="1:11" ht="12.75">
      <c r="A25" s="28"/>
      <c r="B25" s="28"/>
      <c r="C25" s="28"/>
      <c r="D25" s="28"/>
      <c r="E25" s="28"/>
      <c r="F25" s="28"/>
      <c r="G25" s="28"/>
      <c r="H25" s="28"/>
      <c r="I25" s="28"/>
      <c r="J25" s="28"/>
      <c r="K25" s="28"/>
    </row>
    <row r="26" spans="1:11" ht="12.75">
      <c r="A26" s="122" t="s">
        <v>63</v>
      </c>
      <c r="B26" s="123"/>
      <c r="C26" s="123"/>
      <c r="D26" s="123"/>
      <c r="E26" s="123"/>
      <c r="F26" s="123"/>
      <c r="G26" s="123"/>
      <c r="H26" s="123"/>
      <c r="I26" s="123"/>
      <c r="J26" s="123"/>
      <c r="K26" s="123"/>
    </row>
  </sheetData>
  <mergeCells count="13">
    <mergeCell ref="A26:K26"/>
    <mergeCell ref="A6:A9"/>
    <mergeCell ref="B7:B9"/>
    <mergeCell ref="C7:C9"/>
    <mergeCell ref="D7:D9"/>
    <mergeCell ref="I7:I9"/>
    <mergeCell ref="J7:J9"/>
    <mergeCell ref="K7:K9"/>
    <mergeCell ref="E7:E9"/>
    <mergeCell ref="F7:F9"/>
    <mergeCell ref="G7:G9"/>
    <mergeCell ref="H7:H9"/>
    <mergeCell ref="A24:K24"/>
  </mergeCells>
  <printOptions horizontalCentered="1"/>
  <pageMargins left="0.25" right="0.25" top="1" bottom="1" header="0.5" footer="0.5"/>
  <pageSetup orientation="landscape" r:id="rId1"/>
</worksheet>
</file>

<file path=xl/worksheets/sheet6.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2.75"/>
  <cols>
    <col min="1" max="1" width="15.625" style="2" customWidth="1"/>
    <col min="2" max="3" width="9.625" style="2" customWidth="1"/>
    <col min="4" max="4" width="10.625" style="2" customWidth="1"/>
    <col min="5" max="8" width="9.625" style="2" customWidth="1"/>
    <col min="9" max="9" width="10.625" style="2" customWidth="1"/>
    <col min="10" max="11" width="9.625" style="2" customWidth="1"/>
    <col min="12" max="16384" width="9.00390625" style="2" customWidth="1"/>
  </cols>
  <sheetData>
    <row r="1" ht="12.75">
      <c r="A1" s="18"/>
    </row>
    <row r="2" spans="1:11" ht="12.75">
      <c r="A2" s="10" t="s">
        <v>37</v>
      </c>
      <c r="B2" s="1"/>
      <c r="C2" s="1"/>
      <c r="D2" s="1"/>
      <c r="E2" s="1"/>
      <c r="F2" s="1"/>
      <c r="G2" s="1"/>
      <c r="H2" s="1"/>
      <c r="I2" s="1"/>
      <c r="J2" s="1"/>
      <c r="K2" s="1"/>
    </row>
    <row r="3" spans="1:11" ht="12.75">
      <c r="A3" s="11" t="s">
        <v>38</v>
      </c>
      <c r="B3" s="1"/>
      <c r="C3" s="1"/>
      <c r="D3" s="1"/>
      <c r="E3" s="1"/>
      <c r="F3" s="1"/>
      <c r="G3" s="1"/>
      <c r="H3" s="1"/>
      <c r="I3" s="1"/>
      <c r="J3" s="1"/>
      <c r="K3" s="1"/>
    </row>
    <row r="4" spans="1:11" ht="12.75">
      <c r="A4" s="10" t="s">
        <v>62</v>
      </c>
      <c r="B4" s="1"/>
      <c r="C4" s="1"/>
      <c r="D4" s="1"/>
      <c r="E4" s="1"/>
      <c r="F4" s="1"/>
      <c r="G4" s="1"/>
      <c r="H4" s="1"/>
      <c r="I4" s="1"/>
      <c r="J4" s="1"/>
      <c r="K4" s="1"/>
    </row>
    <row r="5" ht="12.75">
      <c r="A5" s="17"/>
    </row>
    <row r="6" spans="1:11" ht="12.75">
      <c r="A6" s="116" t="s">
        <v>73</v>
      </c>
      <c r="B6" s="80">
        <v>1987</v>
      </c>
      <c r="C6" s="80"/>
      <c r="D6" s="80"/>
      <c r="E6" s="80"/>
      <c r="F6" s="81"/>
      <c r="G6" s="80">
        <v>1997</v>
      </c>
      <c r="H6" s="80"/>
      <c r="I6" s="80"/>
      <c r="J6" s="80"/>
      <c r="K6" s="81"/>
    </row>
    <row r="7" spans="1:11" ht="12.75">
      <c r="A7" s="117"/>
      <c r="B7" s="111" t="s">
        <v>72</v>
      </c>
      <c r="C7" s="111" t="s">
        <v>71</v>
      </c>
      <c r="D7" s="118" t="s">
        <v>70</v>
      </c>
      <c r="E7" s="111" t="s">
        <v>69</v>
      </c>
      <c r="F7" s="118" t="s">
        <v>68</v>
      </c>
      <c r="G7" s="111" t="s">
        <v>72</v>
      </c>
      <c r="H7" s="111" t="s">
        <v>71</v>
      </c>
      <c r="I7" s="118" t="s">
        <v>70</v>
      </c>
      <c r="J7" s="111" t="s">
        <v>69</v>
      </c>
      <c r="K7" s="118" t="s">
        <v>68</v>
      </c>
    </row>
    <row r="8" spans="1:11" ht="12.75">
      <c r="A8" s="117"/>
      <c r="B8" s="120"/>
      <c r="C8" s="120"/>
      <c r="D8" s="120"/>
      <c r="E8" s="120"/>
      <c r="F8" s="120"/>
      <c r="G8" s="120"/>
      <c r="H8" s="120"/>
      <c r="I8" s="120"/>
      <c r="J8" s="120"/>
      <c r="K8" s="120"/>
    </row>
    <row r="9" spans="1:11" ht="12.75">
      <c r="A9" s="108"/>
      <c r="B9" s="112"/>
      <c r="C9" s="112"/>
      <c r="D9" s="112"/>
      <c r="E9" s="112"/>
      <c r="F9" s="112"/>
      <c r="G9" s="112"/>
      <c r="H9" s="112"/>
      <c r="I9" s="112"/>
      <c r="J9" s="112"/>
      <c r="K9" s="112"/>
    </row>
    <row r="10" spans="1:11" ht="12.75">
      <c r="A10" s="82" t="s">
        <v>10</v>
      </c>
      <c r="B10" s="49">
        <v>74418</v>
      </c>
      <c r="C10" s="49">
        <v>49220</v>
      </c>
      <c r="D10" s="50">
        <v>66.13991238678814</v>
      </c>
      <c r="E10" s="49">
        <v>19224</v>
      </c>
      <c r="F10" s="49">
        <v>5974</v>
      </c>
      <c r="G10" s="52">
        <v>66974</v>
      </c>
      <c r="H10" s="49">
        <v>44056</v>
      </c>
      <c r="I10" s="50">
        <v>65.78075073909278</v>
      </c>
      <c r="J10" s="49">
        <v>17023</v>
      </c>
      <c r="K10" s="49">
        <v>5886</v>
      </c>
    </row>
    <row r="11" spans="1:11" ht="12.75">
      <c r="A11" s="38"/>
      <c r="B11" s="13"/>
      <c r="C11" s="13"/>
      <c r="D11" s="61"/>
      <c r="E11" s="13"/>
      <c r="F11" s="13"/>
      <c r="G11" s="13"/>
      <c r="H11" s="13"/>
      <c r="I11" s="14"/>
      <c r="J11" s="13"/>
      <c r="K11" s="13"/>
    </row>
    <row r="12" spans="1:11" ht="12.75">
      <c r="A12" s="83" t="s">
        <v>28</v>
      </c>
      <c r="B12" s="13">
        <v>2959</v>
      </c>
      <c r="C12" s="13">
        <v>2953</v>
      </c>
      <c r="D12" s="62">
        <v>99.79722879351132</v>
      </c>
      <c r="E12" s="13">
        <v>6</v>
      </c>
      <c r="F12" s="63" t="s">
        <v>66</v>
      </c>
      <c r="G12" s="13">
        <v>1453</v>
      </c>
      <c r="H12" s="13">
        <v>1450</v>
      </c>
      <c r="I12" s="14">
        <v>99.79353062629043</v>
      </c>
      <c r="J12" s="13">
        <v>1</v>
      </c>
      <c r="K12" s="84">
        <v>2</v>
      </c>
    </row>
    <row r="13" spans="1:11" ht="12.75">
      <c r="A13" s="83" t="s">
        <v>29</v>
      </c>
      <c r="B13" s="13">
        <v>21564</v>
      </c>
      <c r="C13" s="13">
        <v>20841</v>
      </c>
      <c r="D13" s="62">
        <v>96.6471897607123</v>
      </c>
      <c r="E13" s="13">
        <v>708</v>
      </c>
      <c r="F13" s="13">
        <v>15</v>
      </c>
      <c r="G13" s="13">
        <v>13866</v>
      </c>
      <c r="H13" s="13">
        <v>13520</v>
      </c>
      <c r="I13" s="14">
        <v>97.50468772537141</v>
      </c>
      <c r="J13" s="13">
        <v>334</v>
      </c>
      <c r="K13" s="13">
        <v>12</v>
      </c>
    </row>
    <row r="14" spans="1:11" ht="12.75">
      <c r="A14" s="83" t="s">
        <v>30</v>
      </c>
      <c r="B14" s="13">
        <v>20947</v>
      </c>
      <c r="C14" s="13">
        <v>17241</v>
      </c>
      <c r="D14" s="62">
        <v>82.30772903041009</v>
      </c>
      <c r="E14" s="13">
        <v>3491</v>
      </c>
      <c r="F14" s="13">
        <v>215</v>
      </c>
      <c r="G14" s="13">
        <v>19035</v>
      </c>
      <c r="H14" s="13">
        <v>16744</v>
      </c>
      <c r="I14" s="14">
        <v>87.96427633307066</v>
      </c>
      <c r="J14" s="13">
        <v>2166</v>
      </c>
      <c r="K14" s="13">
        <v>122</v>
      </c>
    </row>
    <row r="15" spans="1:11" ht="12.75">
      <c r="A15" s="83" t="s">
        <v>31</v>
      </c>
      <c r="B15" s="13">
        <v>11032</v>
      </c>
      <c r="C15" s="13">
        <v>5756</v>
      </c>
      <c r="D15" s="62">
        <v>52.17548948513415</v>
      </c>
      <c r="E15" s="13">
        <v>4462</v>
      </c>
      <c r="F15" s="13">
        <v>814</v>
      </c>
      <c r="G15" s="13">
        <v>11438</v>
      </c>
      <c r="H15" s="13">
        <v>7508</v>
      </c>
      <c r="I15" s="14">
        <v>65.64084630180102</v>
      </c>
      <c r="J15" s="13">
        <v>3501</v>
      </c>
      <c r="K15" s="13">
        <v>425</v>
      </c>
    </row>
    <row r="16" spans="1:11" ht="12.75">
      <c r="A16" s="83" t="s">
        <v>32</v>
      </c>
      <c r="B16" s="13">
        <v>6480</v>
      </c>
      <c r="C16" s="13">
        <v>1629</v>
      </c>
      <c r="D16" s="62">
        <v>25.13888888888889</v>
      </c>
      <c r="E16" s="13">
        <v>3618</v>
      </c>
      <c r="F16" s="13">
        <v>1232</v>
      </c>
      <c r="G16" s="13">
        <v>7503</v>
      </c>
      <c r="H16" s="13">
        <v>3039</v>
      </c>
      <c r="I16" s="14">
        <v>40.503798480607756</v>
      </c>
      <c r="J16" s="13">
        <v>3580</v>
      </c>
      <c r="K16" s="13">
        <v>883</v>
      </c>
    </row>
    <row r="17" spans="1:11" ht="12.75">
      <c r="A17" s="83" t="s">
        <v>33</v>
      </c>
      <c r="B17" s="13">
        <v>4190</v>
      </c>
      <c r="C17" s="13">
        <v>452</v>
      </c>
      <c r="D17" s="62">
        <v>10.787589498806682</v>
      </c>
      <c r="E17" s="13">
        <v>2490</v>
      </c>
      <c r="F17" s="13">
        <v>1248</v>
      </c>
      <c r="G17" s="13">
        <v>4935</v>
      </c>
      <c r="H17" s="13">
        <v>1160</v>
      </c>
      <c r="I17" s="14">
        <v>23.505572441742654</v>
      </c>
      <c r="J17" s="13">
        <v>2591</v>
      </c>
      <c r="K17" s="13">
        <v>1184</v>
      </c>
    </row>
    <row r="18" spans="1:11" ht="12.75">
      <c r="A18" s="83" t="s">
        <v>34</v>
      </c>
      <c r="B18" s="13">
        <v>7242</v>
      </c>
      <c r="C18" s="13">
        <v>346</v>
      </c>
      <c r="D18" s="62">
        <v>4.777685722176194</v>
      </c>
      <c r="E18" s="13">
        <v>4447</v>
      </c>
      <c r="F18" s="13">
        <v>2449</v>
      </c>
      <c r="G18" s="13">
        <v>8744</v>
      </c>
      <c r="H18" s="13">
        <v>635</v>
      </c>
      <c r="I18" s="14">
        <v>7.262122598353156</v>
      </c>
      <c r="J18" s="13">
        <v>4850</v>
      </c>
      <c r="K18" s="13">
        <v>3258</v>
      </c>
    </row>
    <row r="19" spans="1:11" ht="12.75">
      <c r="A19" s="74" t="s">
        <v>35</v>
      </c>
      <c r="B19" s="25">
        <v>4</v>
      </c>
      <c r="C19" s="53">
        <v>1</v>
      </c>
      <c r="D19" s="60" t="s">
        <v>67</v>
      </c>
      <c r="E19" s="25">
        <v>2</v>
      </c>
      <c r="F19" s="51">
        <v>1</v>
      </c>
      <c r="G19" s="51" t="s">
        <v>66</v>
      </c>
      <c r="H19" s="51" t="s">
        <v>66</v>
      </c>
      <c r="I19" s="51" t="s">
        <v>66</v>
      </c>
      <c r="J19" s="51" t="s">
        <v>66</v>
      </c>
      <c r="K19" s="85" t="s">
        <v>66</v>
      </c>
    </row>
    <row r="20" spans="1:11" ht="25.5">
      <c r="A20" s="95" t="s">
        <v>79</v>
      </c>
      <c r="B20" s="96">
        <v>27</v>
      </c>
      <c r="C20" s="96">
        <v>25</v>
      </c>
      <c r="D20" s="97"/>
      <c r="E20" s="96">
        <v>36</v>
      </c>
      <c r="F20" s="98">
        <v>42</v>
      </c>
      <c r="G20" s="96">
        <v>29</v>
      </c>
      <c r="H20" s="96">
        <v>26</v>
      </c>
      <c r="I20" s="97"/>
      <c r="J20" s="96">
        <v>38</v>
      </c>
      <c r="K20" s="96">
        <v>45</v>
      </c>
    </row>
    <row r="21" spans="1:11" ht="12.75">
      <c r="A21" s="28"/>
      <c r="B21" s="28"/>
      <c r="C21" s="28"/>
      <c r="D21" s="28"/>
      <c r="E21" s="28"/>
      <c r="F21" s="28"/>
      <c r="G21" s="28"/>
      <c r="H21" s="28"/>
      <c r="I21" s="28"/>
      <c r="J21" s="28"/>
      <c r="K21" s="28"/>
    </row>
    <row r="22" spans="1:11" ht="12.75">
      <c r="A22" s="121" t="s">
        <v>80</v>
      </c>
      <c r="B22" s="121"/>
      <c r="C22" s="121"/>
      <c r="D22" s="121"/>
      <c r="E22" s="121"/>
      <c r="F22" s="121"/>
      <c r="G22" s="121"/>
      <c r="H22" s="121"/>
      <c r="I22" s="121"/>
      <c r="J22" s="121"/>
      <c r="K22" s="121"/>
    </row>
    <row r="23" spans="1:11" ht="12.75">
      <c r="A23" s="28"/>
      <c r="B23" s="28"/>
      <c r="C23" s="28"/>
      <c r="D23" s="28"/>
      <c r="E23" s="28"/>
      <c r="F23" s="28"/>
      <c r="G23" s="28"/>
      <c r="H23" s="28"/>
      <c r="I23" s="28"/>
      <c r="J23" s="28"/>
      <c r="K23" s="28"/>
    </row>
    <row r="24" spans="1:11" ht="12.75">
      <c r="A24" s="122" t="s">
        <v>63</v>
      </c>
      <c r="B24" s="123"/>
      <c r="C24" s="123"/>
      <c r="D24" s="123"/>
      <c r="E24" s="123"/>
      <c r="F24" s="123"/>
      <c r="G24" s="123"/>
      <c r="H24" s="123"/>
      <c r="I24" s="123"/>
      <c r="J24" s="123"/>
      <c r="K24" s="123"/>
    </row>
    <row r="25" ht="12.75">
      <c r="A25" s="17"/>
    </row>
  </sheetData>
  <mergeCells count="13">
    <mergeCell ref="A24:K24"/>
    <mergeCell ref="K7:K9"/>
    <mergeCell ref="J7:J9"/>
    <mergeCell ref="I7:I9"/>
    <mergeCell ref="H7:H9"/>
    <mergeCell ref="A6:A9"/>
    <mergeCell ref="G7:G9"/>
    <mergeCell ref="B7:B9"/>
    <mergeCell ref="C7:C9"/>
    <mergeCell ref="D7:D9"/>
    <mergeCell ref="E7:E9"/>
    <mergeCell ref="F7:F9"/>
    <mergeCell ref="A22:K22"/>
  </mergeCells>
  <printOptions horizontalCentered="1"/>
  <pageMargins left="0.25" right="0.25" top="1" bottom="1" header="0.5" footer="0.5"/>
  <pageSetup orientation="landscape" r:id="rId1"/>
</worksheet>
</file>

<file path=xl/worksheets/sheet7.xml><?xml version="1.0" encoding="utf-8"?>
<worksheet xmlns="http://schemas.openxmlformats.org/spreadsheetml/2006/main" xmlns:r="http://schemas.openxmlformats.org/officeDocument/2006/relationships">
  <dimension ref="A2:E42"/>
  <sheetViews>
    <sheetView workbookViewId="0" topLeftCell="A1">
      <selection activeCell="A1" sqref="A1"/>
    </sheetView>
  </sheetViews>
  <sheetFormatPr defaultColWidth="9.00390625" defaultRowHeight="12.75"/>
  <cols>
    <col min="1" max="1" width="15.625" style="2" customWidth="1"/>
    <col min="2" max="3" width="9.625" style="2" customWidth="1"/>
    <col min="4" max="4" width="15.625" style="2" customWidth="1"/>
    <col min="5" max="5" width="9.625" style="2" customWidth="1"/>
    <col min="6" max="16384" width="9.00390625" style="2" customWidth="1"/>
  </cols>
  <sheetData>
    <row r="2" spans="1:5" ht="12.75">
      <c r="A2" s="10" t="s">
        <v>39</v>
      </c>
      <c r="B2" s="1"/>
      <c r="C2" s="1"/>
      <c r="D2" s="1"/>
      <c r="E2" s="1"/>
    </row>
    <row r="3" spans="1:5" ht="12.75">
      <c r="A3" s="11" t="s">
        <v>40</v>
      </c>
      <c r="B3" s="1"/>
      <c r="C3" s="1"/>
      <c r="D3" s="1"/>
      <c r="E3" s="1"/>
    </row>
    <row r="4" spans="1:5" ht="12.75">
      <c r="A4" s="11" t="s">
        <v>41</v>
      </c>
      <c r="B4" s="1"/>
      <c r="C4" s="1"/>
      <c r="D4" s="1"/>
      <c r="E4" s="1"/>
    </row>
    <row r="5" spans="1:5" ht="12.75">
      <c r="A5" s="10" t="s">
        <v>42</v>
      </c>
      <c r="B5" s="1"/>
      <c r="C5" s="1"/>
      <c r="D5" s="1"/>
      <c r="E5" s="1"/>
    </row>
    <row r="6" spans="1:5" ht="12.75">
      <c r="A6" s="10" t="s">
        <v>65</v>
      </c>
      <c r="B6" s="1"/>
      <c r="C6" s="1"/>
      <c r="D6" s="1"/>
      <c r="E6" s="1"/>
    </row>
    <row r="8" spans="1:5" ht="12.75">
      <c r="A8" s="64" t="s">
        <v>11</v>
      </c>
      <c r="B8" s="65"/>
      <c r="C8" s="107" t="s">
        <v>43</v>
      </c>
      <c r="D8" s="66" t="s">
        <v>74</v>
      </c>
      <c r="E8" s="67"/>
    </row>
    <row r="9" spans="1:5" ht="12.75">
      <c r="A9" s="75" t="s">
        <v>76</v>
      </c>
      <c r="B9" s="47" t="s">
        <v>12</v>
      </c>
      <c r="C9" s="108"/>
      <c r="D9" s="75" t="s">
        <v>76</v>
      </c>
      <c r="E9" s="75" t="s">
        <v>12</v>
      </c>
    </row>
    <row r="10" spans="1:5" ht="12.75">
      <c r="A10" s="39"/>
      <c r="B10" s="26"/>
      <c r="C10" s="39"/>
      <c r="D10" s="19"/>
      <c r="E10" s="19"/>
    </row>
    <row r="11" spans="1:5" ht="12.75">
      <c r="A11" s="58">
        <v>56000</v>
      </c>
      <c r="B11" s="43">
        <v>1.5</v>
      </c>
      <c r="C11" s="39">
        <v>1900</v>
      </c>
      <c r="D11" s="13">
        <v>2435</v>
      </c>
      <c r="E11" s="14">
        <v>2</v>
      </c>
    </row>
    <row r="12" spans="1:5" ht="12.75">
      <c r="A12" s="58">
        <v>83000</v>
      </c>
      <c r="B12" s="43">
        <v>1.8</v>
      </c>
      <c r="C12" s="39">
        <v>1910</v>
      </c>
      <c r="D12" s="13">
        <v>3716</v>
      </c>
      <c r="E12" s="14">
        <v>2.6</v>
      </c>
    </row>
    <row r="13" spans="1:5" ht="12.75">
      <c r="A13" s="58">
        <v>170505</v>
      </c>
      <c r="B13" s="43">
        <v>3.2</v>
      </c>
      <c r="C13" s="39">
        <v>1920</v>
      </c>
      <c r="D13" s="13">
        <v>8679</v>
      </c>
      <c r="E13" s="14">
        <v>4.7</v>
      </c>
    </row>
    <row r="14" spans="1:5" ht="12.75">
      <c r="A14" s="58">
        <v>195961</v>
      </c>
      <c r="B14" s="43">
        <v>3.2</v>
      </c>
      <c r="C14" s="39">
        <v>1930</v>
      </c>
      <c r="D14" s="13">
        <v>10639</v>
      </c>
      <c r="E14" s="14">
        <v>4.4</v>
      </c>
    </row>
    <row r="15" spans="1:5" ht="12.75">
      <c r="A15" s="58">
        <v>264000</v>
      </c>
      <c r="B15" s="43">
        <v>4</v>
      </c>
      <c r="C15" s="39">
        <v>1940</v>
      </c>
      <c r="D15" s="13">
        <v>12054</v>
      </c>
      <c r="E15" s="14">
        <v>4.6</v>
      </c>
    </row>
    <row r="16" spans="1:5" ht="12.75">
      <c r="A16" s="58"/>
      <c r="B16" s="43"/>
      <c r="C16" s="39"/>
      <c r="D16" s="13"/>
      <c r="E16" s="14"/>
    </row>
    <row r="17" spans="1:5" ht="12.75">
      <c r="A17" s="58">
        <v>385000</v>
      </c>
      <c r="B17" s="43">
        <v>5.2</v>
      </c>
      <c r="C17" s="39">
        <v>1950</v>
      </c>
      <c r="D17" s="13">
        <v>15979</v>
      </c>
      <c r="E17" s="14">
        <v>5</v>
      </c>
    </row>
    <row r="18" spans="1:5" ht="12.75">
      <c r="A18" s="58">
        <v>393000</v>
      </c>
      <c r="B18" s="43">
        <v>4.4</v>
      </c>
      <c r="C18" s="39">
        <v>1960</v>
      </c>
      <c r="D18" s="13">
        <v>16656</v>
      </c>
      <c r="E18" s="14">
        <v>4.3</v>
      </c>
    </row>
    <row r="19" spans="1:5" ht="12.75">
      <c r="A19" s="58">
        <v>708000</v>
      </c>
      <c r="B19" s="43">
        <v>7</v>
      </c>
      <c r="C19" s="39">
        <v>1970</v>
      </c>
      <c r="D19" s="13">
        <v>29934</v>
      </c>
      <c r="E19" s="14">
        <v>6.7</v>
      </c>
    </row>
    <row r="20" spans="1:5" ht="12.75">
      <c r="A20" s="58">
        <v>1189000</v>
      </c>
      <c r="B20" s="43">
        <v>10.4</v>
      </c>
      <c r="C20" s="39">
        <v>1980</v>
      </c>
      <c r="D20" s="13">
        <v>45047</v>
      </c>
      <c r="E20" s="14">
        <v>9.7</v>
      </c>
    </row>
    <row r="21" spans="1:5" ht="12.75" hidden="1">
      <c r="A21" s="58">
        <v>1190000</v>
      </c>
      <c r="B21" s="43">
        <v>10</v>
      </c>
      <c r="C21" s="39">
        <v>1985</v>
      </c>
      <c r="D21" s="13">
        <v>38775</v>
      </c>
      <c r="E21" s="14">
        <v>8.5</v>
      </c>
    </row>
    <row r="22" spans="1:5" ht="12.75" hidden="1">
      <c r="A22" s="58">
        <v>1178000</v>
      </c>
      <c r="B22" s="43">
        <v>9.8</v>
      </c>
      <c r="C22" s="39">
        <v>1986</v>
      </c>
      <c r="D22" s="13">
        <v>39553</v>
      </c>
      <c r="E22" s="14">
        <v>8.7</v>
      </c>
    </row>
    <row r="23" spans="1:5" ht="12.75" hidden="1">
      <c r="A23" s="58">
        <v>1166000</v>
      </c>
      <c r="B23" s="43">
        <v>9.6</v>
      </c>
      <c r="C23" s="39">
        <v>1987</v>
      </c>
      <c r="D23" s="13">
        <v>39857</v>
      </c>
      <c r="E23" s="14">
        <v>8.7</v>
      </c>
    </row>
    <row r="24" spans="1:5" ht="12.75" hidden="1">
      <c r="A24" s="56"/>
      <c r="B24" s="9"/>
      <c r="C24" s="39">
        <v>1988</v>
      </c>
      <c r="D24" s="16"/>
      <c r="E24" s="16"/>
    </row>
    <row r="25" spans="1:5" ht="12.75" hidden="1">
      <c r="A25" s="58">
        <v>1167000</v>
      </c>
      <c r="B25" s="43">
        <v>9.6</v>
      </c>
      <c r="C25" s="39">
        <v>1989</v>
      </c>
      <c r="D25" s="13">
        <v>40103</v>
      </c>
      <c r="E25" s="14">
        <v>8.7</v>
      </c>
    </row>
    <row r="26" spans="1:5" ht="12.75" hidden="1">
      <c r="A26" s="58">
        <v>1157000</v>
      </c>
      <c r="B26" s="43">
        <v>9.4</v>
      </c>
      <c r="C26" s="40"/>
      <c r="D26" s="13">
        <v>40276</v>
      </c>
      <c r="E26" s="12">
        <v>8.7</v>
      </c>
    </row>
    <row r="27" spans="1:5" ht="12.75">
      <c r="A27" s="58">
        <v>1182000</v>
      </c>
      <c r="B27" s="43">
        <v>9.4</v>
      </c>
      <c r="C27" s="39">
        <v>1990</v>
      </c>
      <c r="D27" s="13">
        <v>40568</v>
      </c>
      <c r="E27" s="14">
        <v>8.728715177148187</v>
      </c>
    </row>
    <row r="28" spans="1:5" ht="12.75">
      <c r="A28" s="58"/>
      <c r="B28" s="43"/>
      <c r="C28" s="39"/>
      <c r="D28" s="13"/>
      <c r="E28" s="14"/>
    </row>
    <row r="29" spans="1:5" ht="12.75">
      <c r="A29" s="76">
        <v>1187000</v>
      </c>
      <c r="B29" s="44">
        <v>9.4</v>
      </c>
      <c r="C29" s="39">
        <v>1991</v>
      </c>
      <c r="D29" s="13">
        <v>40103</v>
      </c>
      <c r="E29" s="27">
        <v>8.54148904289871</v>
      </c>
    </row>
    <row r="30" spans="1:5" ht="12.75">
      <c r="A30" s="76">
        <v>1215000</v>
      </c>
      <c r="B30" s="44">
        <v>9.6</v>
      </c>
      <c r="C30" s="39">
        <v>1992</v>
      </c>
      <c r="D30" s="13">
        <v>40425</v>
      </c>
      <c r="E30" s="27">
        <v>8.541079104337125</v>
      </c>
    </row>
    <row r="31" spans="1:5" ht="12.75">
      <c r="A31" s="76">
        <v>1187000</v>
      </c>
      <c r="B31" s="44">
        <v>9.2</v>
      </c>
      <c r="C31" s="39">
        <v>1993</v>
      </c>
      <c r="D31" s="13">
        <v>40470</v>
      </c>
      <c r="E31" s="27">
        <v>8.49830249190094</v>
      </c>
    </row>
    <row r="32" spans="1:5" ht="12.75">
      <c r="A32" s="77">
        <v>1191000</v>
      </c>
      <c r="B32" s="45">
        <v>9.2</v>
      </c>
      <c r="C32" s="39">
        <v>1994</v>
      </c>
      <c r="D32" s="46">
        <v>39795</v>
      </c>
      <c r="E32" s="27">
        <v>8.308060676922704</v>
      </c>
    </row>
    <row r="33" spans="1:5" ht="12.75">
      <c r="A33" s="77">
        <v>1169000</v>
      </c>
      <c r="B33" s="45">
        <v>8.8</v>
      </c>
      <c r="C33" s="39">
        <v>1995</v>
      </c>
      <c r="D33" s="46">
        <v>39449</v>
      </c>
      <c r="E33" s="27">
        <v>8.171466359685168</v>
      </c>
    </row>
    <row r="34" spans="1:5" ht="12.75">
      <c r="A34" s="56">
        <v>1150000</v>
      </c>
      <c r="B34" s="9">
        <v>8.6</v>
      </c>
      <c r="C34" s="39">
        <v>1996</v>
      </c>
      <c r="D34" s="7">
        <v>38169</v>
      </c>
      <c r="E34" s="27">
        <v>7.844886277512158</v>
      </c>
    </row>
    <row r="35" spans="1:5" ht="12.75">
      <c r="A35" s="58">
        <v>1163000</v>
      </c>
      <c r="B35" s="43">
        <v>8.6</v>
      </c>
      <c r="C35" s="40">
        <v>1997</v>
      </c>
      <c r="D35" s="13">
        <v>38202</v>
      </c>
      <c r="E35" s="14">
        <v>7.817152061839848</v>
      </c>
    </row>
    <row r="36" spans="1:5" ht="12.75">
      <c r="A36" s="53"/>
      <c r="B36" s="78"/>
      <c r="C36" s="79"/>
      <c r="D36" s="25"/>
      <c r="E36" s="24"/>
    </row>
    <row r="38" spans="1:5" ht="26.25" customHeight="1">
      <c r="A38" s="109" t="s">
        <v>77</v>
      </c>
      <c r="B38" s="110"/>
      <c r="C38" s="110"/>
      <c r="D38" s="110"/>
      <c r="E38" s="110"/>
    </row>
    <row r="39" ht="12.75">
      <c r="A39" s="17"/>
    </row>
    <row r="40" spans="1:5" ht="39.75" customHeight="1">
      <c r="A40" s="106" t="s">
        <v>78</v>
      </c>
      <c r="B40" s="106"/>
      <c r="C40" s="106"/>
      <c r="D40" s="106"/>
      <c r="E40" s="106"/>
    </row>
    <row r="42" ht="12.75">
      <c r="A42" s="94"/>
    </row>
  </sheetData>
  <mergeCells count="3">
    <mergeCell ref="C8:C9"/>
    <mergeCell ref="A38:E38"/>
    <mergeCell ref="A40:E40"/>
  </mergeCells>
  <printOptions horizontalCentered="1"/>
  <pageMargins left="1.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G57"/>
  <sheetViews>
    <sheetView workbookViewId="0" topLeftCell="A1">
      <selection activeCell="A1" sqref="A1"/>
    </sheetView>
  </sheetViews>
  <sheetFormatPr defaultColWidth="9.00390625" defaultRowHeight="12.75"/>
  <cols>
    <col min="1" max="1" width="15.625" style="2" customWidth="1"/>
    <col min="2" max="2" width="11.625" style="2" customWidth="1"/>
    <col min="3" max="3" width="13.625" style="2" customWidth="1"/>
    <col min="4" max="4" width="9.625" style="2" customWidth="1"/>
    <col min="5" max="5" width="15.625" style="2" customWidth="1"/>
    <col min="6" max="6" width="11.625" style="2" customWidth="1"/>
    <col min="7" max="7" width="13.625" style="2" customWidth="1"/>
    <col min="8" max="16384" width="9.00390625" style="2" customWidth="1"/>
  </cols>
  <sheetData>
    <row r="2" spans="1:7" ht="12.75">
      <c r="A2" s="10" t="s">
        <v>44</v>
      </c>
      <c r="B2" s="1"/>
      <c r="C2" s="1"/>
      <c r="D2" s="1"/>
      <c r="E2" s="1"/>
      <c r="F2" s="1"/>
      <c r="G2" s="1"/>
    </row>
    <row r="3" spans="1:7" ht="12.75">
      <c r="A3" s="11" t="s">
        <v>45</v>
      </c>
      <c r="B3" s="1"/>
      <c r="C3" s="1"/>
      <c r="D3" s="1"/>
      <c r="E3" s="1"/>
      <c r="F3" s="1"/>
      <c r="G3" s="1"/>
    </row>
    <row r="4" spans="1:7" ht="12.75">
      <c r="A4" s="11" t="s">
        <v>46</v>
      </c>
      <c r="B4" s="4"/>
      <c r="C4" s="1"/>
      <c r="D4" s="1"/>
      <c r="E4" s="1"/>
      <c r="F4" s="1"/>
      <c r="G4" s="1"/>
    </row>
    <row r="5" spans="1:7" ht="12.75">
      <c r="A5" s="11" t="s">
        <v>47</v>
      </c>
      <c r="B5" s="1"/>
      <c r="C5" s="1"/>
      <c r="D5" s="1"/>
      <c r="E5" s="1"/>
      <c r="F5" s="1"/>
      <c r="G5" s="1"/>
    </row>
    <row r="6" spans="1:7" ht="12.75">
      <c r="A6" s="10" t="s">
        <v>92</v>
      </c>
      <c r="B6" s="1"/>
      <c r="C6" s="1"/>
      <c r="D6" s="1"/>
      <c r="E6" s="1"/>
      <c r="F6" s="1"/>
      <c r="G6" s="1"/>
    </row>
    <row r="8" spans="1:7" ht="12.75">
      <c r="A8" s="64" t="s">
        <v>74</v>
      </c>
      <c r="B8" s="65"/>
      <c r="C8" s="65"/>
      <c r="D8" s="107" t="s">
        <v>43</v>
      </c>
      <c r="E8" s="66" t="s">
        <v>11</v>
      </c>
      <c r="F8" s="65"/>
      <c r="G8" s="67"/>
    </row>
    <row r="9" spans="1:7" ht="12.75">
      <c r="A9" s="68" t="s">
        <v>48</v>
      </c>
      <c r="B9" s="21" t="s">
        <v>49</v>
      </c>
      <c r="C9" s="35" t="s">
        <v>50</v>
      </c>
      <c r="D9" s="117"/>
      <c r="E9" s="21" t="s">
        <v>48</v>
      </c>
      <c r="F9" s="21" t="s">
        <v>49</v>
      </c>
      <c r="G9" s="21" t="s">
        <v>50</v>
      </c>
    </row>
    <row r="10" spans="1:7" ht="12.75">
      <c r="A10" s="39" t="s">
        <v>51</v>
      </c>
      <c r="B10" s="19" t="s">
        <v>51</v>
      </c>
      <c r="C10" s="26" t="s">
        <v>52</v>
      </c>
      <c r="D10" s="117"/>
      <c r="E10" s="19" t="s">
        <v>51</v>
      </c>
      <c r="F10" s="19" t="s">
        <v>51</v>
      </c>
      <c r="G10" s="19" t="s">
        <v>52</v>
      </c>
    </row>
    <row r="11" spans="1:7" ht="12.75">
      <c r="A11" s="39" t="s">
        <v>53</v>
      </c>
      <c r="B11" s="19" t="s">
        <v>53</v>
      </c>
      <c r="C11" s="26" t="s">
        <v>54</v>
      </c>
      <c r="D11" s="117"/>
      <c r="E11" s="19" t="s">
        <v>53</v>
      </c>
      <c r="F11" s="19" t="s">
        <v>53</v>
      </c>
      <c r="G11" s="19" t="s">
        <v>54</v>
      </c>
    </row>
    <row r="12" spans="1:7" ht="12.75">
      <c r="A12" s="48" t="s">
        <v>55</v>
      </c>
      <c r="B12" s="22" t="s">
        <v>56</v>
      </c>
      <c r="C12" s="41" t="s">
        <v>57</v>
      </c>
      <c r="D12" s="108"/>
      <c r="E12" s="22" t="s">
        <v>55</v>
      </c>
      <c r="F12" s="22" t="s">
        <v>56</v>
      </c>
      <c r="G12" s="22" t="s">
        <v>57</v>
      </c>
    </row>
    <row r="13" spans="1:7" ht="12.75">
      <c r="A13" s="38"/>
      <c r="B13" s="16"/>
      <c r="C13" s="9"/>
      <c r="D13" s="38"/>
      <c r="E13" s="16"/>
      <c r="F13" s="16"/>
      <c r="G13" s="16"/>
    </row>
    <row r="14" spans="1:7" ht="12.75">
      <c r="A14" s="69">
        <v>19209</v>
      </c>
      <c r="B14" s="31">
        <v>1.15</v>
      </c>
      <c r="C14" s="36" t="s">
        <v>58</v>
      </c>
      <c r="D14" s="39">
        <v>1960</v>
      </c>
      <c r="E14" s="33" t="s">
        <v>59</v>
      </c>
      <c r="F14" s="31">
        <v>1.18</v>
      </c>
      <c r="G14" s="70">
        <v>7.2</v>
      </c>
    </row>
    <row r="15" spans="1:7" ht="12.75">
      <c r="A15" s="69">
        <v>40596</v>
      </c>
      <c r="B15" s="31">
        <v>1.36</v>
      </c>
      <c r="C15" s="37">
        <v>12.5</v>
      </c>
      <c r="D15" s="39">
        <v>1970</v>
      </c>
      <c r="E15" s="33" t="s">
        <v>60</v>
      </c>
      <c r="F15" s="31">
        <v>1.22</v>
      </c>
      <c r="G15" s="70">
        <v>12.5</v>
      </c>
    </row>
    <row r="16" spans="1:7" ht="12.75">
      <c r="A16" s="69">
        <v>46603</v>
      </c>
      <c r="B16" s="19">
        <v>1.04</v>
      </c>
      <c r="C16" s="37">
        <v>16.934334260059018</v>
      </c>
      <c r="D16" s="39">
        <v>1980</v>
      </c>
      <c r="E16" s="32">
        <v>1174000</v>
      </c>
      <c r="F16" s="19">
        <v>0.98</v>
      </c>
      <c r="G16" s="19">
        <v>17.3</v>
      </c>
    </row>
    <row r="17" spans="1:7" ht="12.75" hidden="1">
      <c r="A17" s="71"/>
      <c r="B17" s="6"/>
      <c r="C17" s="5"/>
      <c r="D17" s="40"/>
      <c r="E17" s="6"/>
      <c r="F17" s="6"/>
      <c r="G17" s="6"/>
    </row>
    <row r="18" spans="1:7" ht="12.75" hidden="1">
      <c r="A18" s="69">
        <v>45461</v>
      </c>
      <c r="B18" s="31">
        <v>1.05</v>
      </c>
      <c r="C18" s="37">
        <v>16.88096028494256</v>
      </c>
      <c r="D18" s="39">
        <v>1981</v>
      </c>
      <c r="E18" s="32">
        <v>1180000</v>
      </c>
      <c r="F18" s="31">
        <v>0.97</v>
      </c>
      <c r="G18" s="70">
        <v>18.7</v>
      </c>
    </row>
    <row r="19" spans="1:7" ht="12.75" hidden="1">
      <c r="A19" s="69">
        <v>41156</v>
      </c>
      <c r="B19" s="31">
        <v>1.04</v>
      </c>
      <c r="C19" s="37">
        <v>15.744531246712397</v>
      </c>
      <c r="D19" s="39">
        <v>1982</v>
      </c>
      <c r="E19" s="32">
        <v>1108000</v>
      </c>
      <c r="F19" s="31">
        <v>0.94</v>
      </c>
      <c r="G19" s="70">
        <v>17.6</v>
      </c>
    </row>
    <row r="20" spans="1:7" ht="12.75" hidden="1">
      <c r="A20" s="69">
        <v>38712</v>
      </c>
      <c r="B20" s="31">
        <v>1.02</v>
      </c>
      <c r="C20" s="37">
        <v>15.160332499708243</v>
      </c>
      <c r="D20" s="39">
        <v>1983</v>
      </c>
      <c r="E20" s="32">
        <v>1091000</v>
      </c>
      <c r="F20" s="31">
        <v>0.94</v>
      </c>
      <c r="G20" s="70">
        <v>17.4</v>
      </c>
    </row>
    <row r="21" spans="1:7" ht="12.75" hidden="1">
      <c r="A21" s="69">
        <v>37629</v>
      </c>
      <c r="B21" s="31">
        <v>1</v>
      </c>
      <c r="C21" s="37">
        <v>14.96131147749561</v>
      </c>
      <c r="D21" s="39">
        <v>1984</v>
      </c>
      <c r="E21" s="32">
        <v>1081000</v>
      </c>
      <c r="F21" s="31">
        <v>0.92</v>
      </c>
      <c r="G21" s="70">
        <v>17.2</v>
      </c>
    </row>
    <row r="22" spans="1:7" ht="12.75" hidden="1">
      <c r="A22" s="69">
        <v>38673</v>
      </c>
      <c r="B22" s="31">
        <v>1</v>
      </c>
      <c r="C22" s="37">
        <v>15.519265149371874</v>
      </c>
      <c r="D22" s="39">
        <v>1985</v>
      </c>
      <c r="E22" s="32">
        <v>1091000</v>
      </c>
      <c r="F22" s="31">
        <v>0.92</v>
      </c>
      <c r="G22" s="70">
        <v>17.3</v>
      </c>
    </row>
    <row r="23" spans="1:7" ht="12.75" hidden="1">
      <c r="A23" s="69">
        <v>39378</v>
      </c>
      <c r="B23" s="31">
        <v>1</v>
      </c>
      <c r="C23" s="37">
        <v>15.905560281419117</v>
      </c>
      <c r="D23" s="39">
        <v>1986</v>
      </c>
      <c r="E23" s="32">
        <v>1064000</v>
      </c>
      <c r="F23" s="31">
        <v>0.9</v>
      </c>
      <c r="G23" s="70">
        <v>16.8</v>
      </c>
    </row>
    <row r="24" spans="1:7" ht="12.75" hidden="1">
      <c r="A24" s="69">
        <v>39321</v>
      </c>
      <c r="B24" s="31">
        <v>1</v>
      </c>
      <c r="C24" s="37">
        <v>15.942094207596305</v>
      </c>
      <c r="D24" s="39">
        <v>1987</v>
      </c>
      <c r="E24" s="32">
        <v>1038000</v>
      </c>
      <c r="F24" s="31">
        <v>0.89</v>
      </c>
      <c r="G24" s="70">
        <v>16.3</v>
      </c>
    </row>
    <row r="25" spans="1:7" ht="12.75" hidden="1">
      <c r="A25" s="69">
        <v>39635</v>
      </c>
      <c r="B25" s="31">
        <v>0.99</v>
      </c>
      <c r="C25" s="37">
        <v>16.13163183655993</v>
      </c>
      <c r="D25" s="39">
        <v>1988</v>
      </c>
      <c r="E25" s="32">
        <v>1044000</v>
      </c>
      <c r="F25" s="31">
        <v>0.89</v>
      </c>
      <c r="G25" s="70">
        <v>16.4</v>
      </c>
    </row>
    <row r="26" spans="1:7" ht="12.75" hidden="1">
      <c r="A26" s="69">
        <v>39897</v>
      </c>
      <c r="B26" s="31">
        <v>0.99</v>
      </c>
      <c r="C26" s="37">
        <v>16.26000687128646</v>
      </c>
      <c r="D26" s="39">
        <v>1989</v>
      </c>
      <c r="E26" s="32">
        <v>1063000</v>
      </c>
      <c r="F26" s="31">
        <v>0.91</v>
      </c>
      <c r="G26" s="70">
        <v>16.8</v>
      </c>
    </row>
    <row r="27" spans="1:7" ht="12.75">
      <c r="A27" s="69">
        <v>45461</v>
      </c>
      <c r="B27" s="31">
        <v>1.05</v>
      </c>
      <c r="C27" s="37">
        <v>16.9</v>
      </c>
      <c r="D27" s="39">
        <v>1981</v>
      </c>
      <c r="E27" s="32">
        <v>1180000</v>
      </c>
      <c r="F27" s="19">
        <v>0.97</v>
      </c>
      <c r="G27" s="70">
        <v>18.7</v>
      </c>
    </row>
    <row r="28" spans="1:7" ht="12.75">
      <c r="A28" s="69">
        <v>41156</v>
      </c>
      <c r="B28" s="31">
        <v>1.04</v>
      </c>
      <c r="C28" s="37">
        <v>15.7</v>
      </c>
      <c r="D28" s="39">
        <v>1982</v>
      </c>
      <c r="E28" s="32">
        <v>1108000</v>
      </c>
      <c r="F28" s="19">
        <v>0.94</v>
      </c>
      <c r="G28" s="70">
        <v>17.6</v>
      </c>
    </row>
    <row r="29" spans="1:7" ht="12.75">
      <c r="A29" s="69">
        <v>38712</v>
      </c>
      <c r="B29" s="31">
        <v>1.02</v>
      </c>
      <c r="C29" s="37">
        <v>15.2</v>
      </c>
      <c r="D29" s="39">
        <v>1983</v>
      </c>
      <c r="E29" s="32">
        <v>1091000</v>
      </c>
      <c r="F29" s="19">
        <v>0.94</v>
      </c>
      <c r="G29" s="70">
        <v>17.4</v>
      </c>
    </row>
    <row r="30" spans="1:7" ht="12.75">
      <c r="A30" s="69">
        <v>37629</v>
      </c>
      <c r="B30" s="31">
        <v>1</v>
      </c>
      <c r="C30" s="37">
        <v>15</v>
      </c>
      <c r="D30" s="39">
        <v>1984</v>
      </c>
      <c r="E30" s="32">
        <v>1081000</v>
      </c>
      <c r="F30" s="19">
        <v>0.92</v>
      </c>
      <c r="G30" s="70">
        <v>17.2</v>
      </c>
    </row>
    <row r="31" spans="1:7" ht="12.75">
      <c r="A31" s="69">
        <v>38673</v>
      </c>
      <c r="B31" s="31">
        <v>1</v>
      </c>
      <c r="C31" s="37">
        <v>15.5</v>
      </c>
      <c r="D31" s="39">
        <v>1985</v>
      </c>
      <c r="E31" s="32">
        <v>1091000</v>
      </c>
      <c r="F31" s="19">
        <v>0.92</v>
      </c>
      <c r="G31" s="70">
        <v>17.3</v>
      </c>
    </row>
    <row r="32" spans="1:7" ht="12.75">
      <c r="A32" s="69">
        <v>39378</v>
      </c>
      <c r="B32" s="31">
        <v>1</v>
      </c>
      <c r="C32" s="37">
        <v>15.9</v>
      </c>
      <c r="D32" s="39">
        <v>1986</v>
      </c>
      <c r="E32" s="32">
        <v>1064000</v>
      </c>
      <c r="F32" s="34">
        <v>0.9</v>
      </c>
      <c r="G32" s="70">
        <v>16.8</v>
      </c>
    </row>
    <row r="33" spans="1:7" ht="12.75">
      <c r="A33" s="69">
        <v>39321</v>
      </c>
      <c r="B33" s="31">
        <v>1</v>
      </c>
      <c r="C33" s="37">
        <v>15.9</v>
      </c>
      <c r="D33" s="39">
        <v>1987</v>
      </c>
      <c r="E33" s="32">
        <v>1038000</v>
      </c>
      <c r="F33" s="19">
        <v>0.89</v>
      </c>
      <c r="G33" s="70">
        <v>16.3</v>
      </c>
    </row>
    <row r="34" spans="1:7" ht="12.75">
      <c r="A34" s="69">
        <v>39635</v>
      </c>
      <c r="B34" s="31">
        <v>0.99</v>
      </c>
      <c r="C34" s="37">
        <v>16.1</v>
      </c>
      <c r="D34" s="39">
        <v>1988</v>
      </c>
      <c r="E34" s="32">
        <v>1044000</v>
      </c>
      <c r="F34" s="19">
        <v>0.89</v>
      </c>
      <c r="G34" s="70">
        <v>16.4</v>
      </c>
    </row>
    <row r="35" spans="1:7" ht="12.75">
      <c r="A35" s="69">
        <v>39897</v>
      </c>
      <c r="B35" s="31">
        <v>0.99</v>
      </c>
      <c r="C35" s="37">
        <v>16.3</v>
      </c>
      <c r="D35" s="39">
        <v>1989</v>
      </c>
      <c r="E35" s="32">
        <v>1063000</v>
      </c>
      <c r="F35" s="19">
        <v>0.91</v>
      </c>
      <c r="G35" s="70">
        <v>16.8</v>
      </c>
    </row>
    <row r="36" spans="1:7" ht="12.75">
      <c r="A36" s="69">
        <v>39792</v>
      </c>
      <c r="B36" s="31">
        <v>0.9808716229540525</v>
      </c>
      <c r="C36" s="37">
        <v>16.186611387902673</v>
      </c>
      <c r="D36" s="39">
        <v>1990</v>
      </c>
      <c r="E36" s="32">
        <v>1075000</v>
      </c>
      <c r="F36" s="31">
        <v>0.9</v>
      </c>
      <c r="G36" s="70">
        <v>16.8</v>
      </c>
    </row>
    <row r="37" spans="1:7" ht="12.75">
      <c r="A37" s="71"/>
      <c r="B37" s="6"/>
      <c r="C37" s="5"/>
      <c r="D37" s="40"/>
      <c r="E37" s="6"/>
      <c r="F37" s="6"/>
      <c r="G37" s="6"/>
    </row>
    <row r="38" spans="1:7" ht="12.75">
      <c r="A38" s="69">
        <v>39000</v>
      </c>
      <c r="B38" s="31">
        <v>0.9724958232551181</v>
      </c>
      <c r="C38" s="37">
        <v>15.742043607882648</v>
      </c>
      <c r="D38" s="39">
        <v>1991</v>
      </c>
      <c r="E38" s="57" t="s">
        <v>36</v>
      </c>
      <c r="F38" s="57" t="s">
        <v>36</v>
      </c>
      <c r="G38" s="72" t="s">
        <v>36</v>
      </c>
    </row>
    <row r="39" spans="1:7" ht="12.75">
      <c r="A39" s="69">
        <v>39579</v>
      </c>
      <c r="B39" s="31">
        <v>0.9790723562152134</v>
      </c>
      <c r="C39" s="37">
        <v>15.904372044727857</v>
      </c>
      <c r="D39" s="39">
        <v>1992</v>
      </c>
      <c r="E39" s="57" t="s">
        <v>36</v>
      </c>
      <c r="F39" s="57" t="s">
        <v>36</v>
      </c>
      <c r="G39" s="72" t="s">
        <v>36</v>
      </c>
    </row>
    <row r="40" spans="1:7" ht="12.75">
      <c r="A40" s="69">
        <v>39372</v>
      </c>
      <c r="B40" s="31">
        <v>0.9728687916975537</v>
      </c>
      <c r="C40" s="37">
        <v>15.721871578360583</v>
      </c>
      <c r="D40" s="39">
        <v>1993</v>
      </c>
      <c r="E40" s="57" t="s">
        <v>36</v>
      </c>
      <c r="F40" s="57" t="s">
        <v>36</v>
      </c>
      <c r="G40" s="72" t="s">
        <v>36</v>
      </c>
    </row>
    <row r="41" spans="1:7" ht="12.75">
      <c r="A41" s="69">
        <v>38794</v>
      </c>
      <c r="B41" s="31">
        <v>0.9748460861917326</v>
      </c>
      <c r="C41" s="37">
        <v>15.44473790446191</v>
      </c>
      <c r="D41" s="39">
        <v>1994</v>
      </c>
      <c r="E41" s="57" t="s">
        <v>36</v>
      </c>
      <c r="F41" s="57" t="s">
        <v>36</v>
      </c>
      <c r="G41" s="72" t="s">
        <v>36</v>
      </c>
    </row>
    <row r="42" spans="1:7" ht="12.75">
      <c r="A42" s="69">
        <v>38611</v>
      </c>
      <c r="B42" s="31">
        <v>0.9787573829501381</v>
      </c>
      <c r="C42" s="37">
        <v>15.274885431436095</v>
      </c>
      <c r="D42" s="39">
        <v>1995</v>
      </c>
      <c r="E42" s="57" t="s">
        <v>36</v>
      </c>
      <c r="F42" s="57" t="s">
        <v>36</v>
      </c>
      <c r="G42" s="72" t="s">
        <v>36</v>
      </c>
    </row>
    <row r="43" spans="1:7" ht="12.75">
      <c r="A43" s="69">
        <v>37102</v>
      </c>
      <c r="B43" s="31">
        <v>0.9720453771385156</v>
      </c>
      <c r="C43" s="37">
        <v>14.749647180424972</v>
      </c>
      <c r="D43" s="39">
        <v>1996</v>
      </c>
      <c r="E43" s="57" t="s">
        <v>36</v>
      </c>
      <c r="F43" s="57" t="s">
        <v>36</v>
      </c>
      <c r="G43" s="72" t="s">
        <v>36</v>
      </c>
    </row>
    <row r="44" spans="1:7" ht="12.75">
      <c r="A44" s="73">
        <v>36460</v>
      </c>
      <c r="B44" s="31">
        <v>0.9544002931783676</v>
      </c>
      <c r="C44" s="37">
        <v>14.556302268044364</v>
      </c>
      <c r="D44" s="40">
        <v>1997</v>
      </c>
      <c r="E44" s="57" t="s">
        <v>36</v>
      </c>
      <c r="F44" s="57" t="s">
        <v>36</v>
      </c>
      <c r="G44" s="72" t="s">
        <v>36</v>
      </c>
    </row>
    <row r="45" spans="1:7" ht="12.75">
      <c r="A45" s="74"/>
      <c r="B45" s="42"/>
      <c r="C45" s="42"/>
      <c r="D45" s="42"/>
      <c r="E45" s="42"/>
      <c r="F45" s="42"/>
      <c r="G45" s="42"/>
    </row>
    <row r="46" ht="12.75">
      <c r="A46" s="17"/>
    </row>
    <row r="47" spans="1:7" ht="26.25" customHeight="1">
      <c r="A47" s="106" t="s">
        <v>75</v>
      </c>
      <c r="B47" s="106"/>
      <c r="C47" s="106"/>
      <c r="D47" s="106"/>
      <c r="E47" s="106"/>
      <c r="F47" s="106"/>
      <c r="G47" s="106"/>
    </row>
    <row r="52" ht="12.75">
      <c r="B52" s="8"/>
    </row>
    <row r="53" ht="12.75">
      <c r="B53" s="8"/>
    </row>
    <row r="54" ht="12.75">
      <c r="B54" s="8"/>
    </row>
    <row r="55" ht="12.75">
      <c r="B55" s="8"/>
    </row>
    <row r="56" ht="12.75">
      <c r="B56" s="29"/>
    </row>
    <row r="57" ht="12.75">
      <c r="B57" s="29"/>
    </row>
  </sheetData>
  <mergeCells count="2">
    <mergeCell ref="D8:D12"/>
    <mergeCell ref="A47:G47"/>
  </mergeCells>
  <printOptions horizontalCentered="1"/>
  <pageMargins left="0.75" right="0.75" top="1" bottom="1" header="0.5" footer="0.5"/>
  <pageSetup fitToHeight="1" fitToWidth="1"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CrawfordSha</cp:lastModifiedBy>
  <cp:lastPrinted>1999-02-02T16:01:30Z</cp:lastPrinted>
  <dcterms:created xsi:type="dcterms:W3CDTF">2003-07-14T18:22:58Z</dcterms:created>
  <dcterms:modified xsi:type="dcterms:W3CDTF">2003-10-28T15:41:14Z</dcterms:modified>
  <cp:category/>
  <cp:version/>
  <cp:contentType/>
  <cp:contentStatus/>
</cp:coreProperties>
</file>