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Sheet1" sheetId="1" r:id="rId1"/>
    <sheet name="Overview" sheetId="2" r:id="rId2"/>
    <sheet name="Table 1" sheetId="3" r:id="rId3"/>
    <sheet name="Table 2" sheetId="4" r:id="rId4"/>
    <sheet name="Table 3" sheetId="5" r:id="rId5"/>
    <sheet name="Table 4" sheetId="6" r:id="rId6"/>
    <sheet name="Table 5" sheetId="7" r:id="rId7"/>
    <sheet name="Table 6" sheetId="8" r:id="rId8"/>
    <sheet name="CntyTrend" sheetId="9" r:id="rId9"/>
  </sheets>
  <externalReferences>
    <externalReference r:id="rId12"/>
  </externalReferences>
  <definedNames>
    <definedName name="\a">'Table 1'!#REF!</definedName>
    <definedName name="\b">'Table 1'!#REF!</definedName>
    <definedName name="_Regression_Int" localSheetId="2" hidden="1">1</definedName>
    <definedName name="FILENAME">'Table 1'!#REF!</definedName>
    <definedName name="_xlnm.Print_Area" localSheetId="8">'CntyTrend'!$A$6:$E$92</definedName>
    <definedName name="_xlnm.Print_Area" localSheetId="1">'Overview'!$A$2:$A$15</definedName>
    <definedName name="_xlnm.Print_Area" localSheetId="2">'Table 1'!$A$2:$D$33</definedName>
    <definedName name="_xlnm.Print_Area" localSheetId="3">'Table 2'!$A$2:$H$20</definedName>
    <definedName name="_xlnm.Print_Area" localSheetId="4">'Table 3'!$A$2:$J$19</definedName>
    <definedName name="_xlnm.Print_Area" localSheetId="5">'Table 4'!$A$2:$J$19</definedName>
    <definedName name="_xlnm.Print_Area" localSheetId="6">'Table 5'!$A$2:$D$34</definedName>
    <definedName name="_xlnm.Print_Area" localSheetId="7">'Table 6'!$A$2:$F$37</definedName>
    <definedName name="Print_Area_MI" localSheetId="2">'Table 1'!#REF!</definedName>
    <definedName name="_xlnm.Print_Titles" localSheetId="8">'CntyTrend'!$1:$5</definedName>
  </definedNames>
  <calcPr fullCalcOnLoad="1" fullPrecision="0"/>
</workbook>
</file>

<file path=xl/sharedStrings.xml><?xml version="1.0" encoding="utf-8"?>
<sst xmlns="http://schemas.openxmlformats.org/spreadsheetml/2006/main" count="286" uniqueCount="177">
  <si>
    <t>Total Marriages</t>
  </si>
  <si>
    <t>Total Divorces and Annulments</t>
  </si>
  <si>
    <t>Median Age of the Bride</t>
  </si>
  <si>
    <t>Median Age of the Groom</t>
  </si>
  <si>
    <t>Median Age of Wife at Divorce Decree</t>
  </si>
  <si>
    <t>Median Age of Husband at Divorce Decree</t>
  </si>
  <si>
    <t>Median Duration of Marriage at Divorce Decree</t>
  </si>
  <si>
    <t>Estimated Number of Children Involved in Divorce</t>
  </si>
  <si>
    <t>All Ages</t>
  </si>
  <si>
    <t>Table 3.1</t>
  </si>
  <si>
    <t>Marriages and Marriage Rates</t>
  </si>
  <si>
    <t>Table 3.2</t>
  </si>
  <si>
    <t xml:space="preserve">  20-24</t>
  </si>
  <si>
    <t xml:space="preserve">  25-34</t>
  </si>
  <si>
    <t xml:space="preserve">  35-44</t>
  </si>
  <si>
    <t xml:space="preserve">  Total</t>
  </si>
  <si>
    <t>Table 3.3</t>
  </si>
  <si>
    <t>Number of Marriages of Bride by Age and Order of Marriage</t>
  </si>
  <si>
    <t xml:space="preserve"> 20-24</t>
  </si>
  <si>
    <t xml:space="preserve"> 25-29</t>
  </si>
  <si>
    <t xml:space="preserve"> 30-34</t>
  </si>
  <si>
    <t xml:space="preserve"> 35-39</t>
  </si>
  <si>
    <t xml:space="preserve"> 40-44</t>
  </si>
  <si>
    <t xml:space="preserve"> 45 or Over</t>
  </si>
  <si>
    <t>Table 3.4</t>
  </si>
  <si>
    <t>Number of Marriages of Groom by Age and Order of Marriage</t>
  </si>
  <si>
    <t>Table 3.5</t>
  </si>
  <si>
    <t>Number of Divorces and Annulments</t>
  </si>
  <si>
    <t>Divorce and Annulment Rates</t>
  </si>
  <si>
    <t>Michigan and United States Occurrences,</t>
  </si>
  <si>
    <t>Year</t>
  </si>
  <si>
    <t>Table 3.6</t>
  </si>
  <si>
    <t xml:space="preserve">Estimated Number of Children Involved in Divorces and </t>
  </si>
  <si>
    <t xml:space="preserve">Annulments, Average Number of Children Per Decree, </t>
  </si>
  <si>
    <t>and Rate per 1,000 Children Under 18 Years of Age,</t>
  </si>
  <si>
    <t xml:space="preserve"> 6.5</t>
  </si>
  <si>
    <t xml:space="preserve">  463,000</t>
  </si>
  <si>
    <t xml:space="preserve">  870,000</t>
  </si>
  <si>
    <t xml:space="preserve">--- </t>
  </si>
  <si>
    <t>United States</t>
  </si>
  <si>
    <t>Number</t>
  </si>
  <si>
    <t>Rate</t>
  </si>
  <si>
    <t>Michigan</t>
  </si>
  <si>
    <t xml:space="preserve">  &lt;  20</t>
  </si>
  <si>
    <t xml:space="preserve">  45 +</t>
  </si>
  <si>
    <t>Median age at last birthday</t>
  </si>
  <si>
    <t>Males</t>
  </si>
  <si>
    <t>Females</t>
  </si>
  <si>
    <t>Estimated Number of Children Involved</t>
  </si>
  <si>
    <t>Average Number of Children Per Decree</t>
  </si>
  <si>
    <t>Rate per 1,000 Under 18 Years of Age</t>
  </si>
  <si>
    <t>Age in Years</t>
  </si>
  <si>
    <t>Note:    Rates are the number of persons married per 1,000 population. The 15-19 population age group is used to calculate the rates for the marriages to persons under 20 years of age.</t>
  </si>
  <si>
    <t>Third or More Marriages</t>
  </si>
  <si>
    <t>Second Marriage</t>
  </si>
  <si>
    <t>Percent First Marriages</t>
  </si>
  <si>
    <t>First Marriages</t>
  </si>
  <si>
    <t>All Marriages</t>
  </si>
  <si>
    <t xml:space="preserve"> &lt; 20</t>
  </si>
  <si>
    <t>000</t>
  </si>
  <si>
    <t>n.a.</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</si>
  <si>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</si>
  <si>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</si>
  <si>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</si>
  <si>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</si>
  <si>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</si>
  <si>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</si>
  <si>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</si>
  <si>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</si>
  <si>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</si>
  <si>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</si>
  <si>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</si>
  <si>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</si>
  <si>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</si>
  <si>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</si>
  <si>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</si>
  <si>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</si>
  <si>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</si>
  <si>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</si>
  <si>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</si>
  <si>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</si>
  <si>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</si>
  <si>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</si>
  <si>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</si>
  <si>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</si>
  <si>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</si>
  <si>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</si>
  <si>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</si>
  <si>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</si>
  <si>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</si>
  <si>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</si>
  <si>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</si>
  <si>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</si>
  <si>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</si>
  <si>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</si>
  <si>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</si>
  <si>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</si>
  <si>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</si>
  <si>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</si>
  <si>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</si>
  <si>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</si>
  <si>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</si>
  <si>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</si>
  <si>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</si>
  <si>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</si>
  <si>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</si>
  <si>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</si>
  <si>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</si>
  <si>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</si>
  <si>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</si>
  <si>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</si>
  <si>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</si>
  <si>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</si>
  <si>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</si>
  <si>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</si>
  <si>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</si>
  <si>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</si>
  <si>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</si>
  <si>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</si>
  <si>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</si>
  <si>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</si>
  <si>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</si>
  <si>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</si>
  <si>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</si>
  <si>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</si>
  <si>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</si>
  <si>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</si>
  <si>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</si>
  <si>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</si>
  <si>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</si>
  <si>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</si>
  <si>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</si>
  <si>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</si>
  <si>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</si>
  <si>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</si>
  <si>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</si>
  <si>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</si>
  <si>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</si>
  <si>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</si>
  <si>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</si>
  <si>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</si>
  <si>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</si>
  <si>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</si>
  <si>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</si>
  <si>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Marriage</t>
  </si>
  <si>
    <t>Divorce</t>
  </si>
  <si>
    <t>County of Residence</t>
  </si>
  <si>
    <t>Unknown</t>
  </si>
  <si>
    <t>Number of Marriages and Marriage Rates by Age and Sex</t>
  </si>
  <si>
    <t>Marriage Rate (persons involved per 1,000 population)</t>
  </si>
  <si>
    <t>Divorce Rate (persons involved per 1,000 population)</t>
  </si>
  <si>
    <t>Note:  Rates are the number of persons married per 1,000 population.  Beginning with 1978, marriage data for the U.S. include nonlicensed marriages registered in California.  If nonlicensed marriages were included in the 1977 total, the marriage rate would increase from 19.8 to 20.1.  1991 - 2002 U.S. data are provisional.</t>
  </si>
  <si>
    <t>Index</t>
  </si>
  <si>
    <r>
      <t>Table 1</t>
    </r>
    <r>
      <rPr>
        <sz val="10"/>
        <rFont val="Comic Sans MS"/>
        <family val="4"/>
      </rPr>
      <t xml:space="preserve">  Marriages and Marriage Rates, Michigan and United States Occurrences, Selected Years, 1900 - 2003</t>
    </r>
  </si>
  <si>
    <r>
      <t>Table 2</t>
    </r>
    <r>
      <rPr>
        <sz val="10"/>
        <rFont val="Comic Sans MS"/>
        <family val="4"/>
      </rPr>
      <t xml:space="preserve">  Number of Marriages and Marriage Rates by Age and Sex, Michigan Occurrences, 1983, 1993 and 2003</t>
    </r>
  </si>
  <si>
    <r>
      <t>Table 3</t>
    </r>
    <r>
      <rPr>
        <sz val="10"/>
        <rFont val="Comic Sans MS"/>
        <family val="4"/>
      </rPr>
      <t xml:space="preserve">  Number of Marriages of Brides by Age and Order of Marriage, Michigan Occurrences, 1993 and 2003</t>
    </r>
  </si>
  <si>
    <r>
      <t>Table 4</t>
    </r>
    <r>
      <rPr>
        <sz val="10"/>
        <rFont val="Comic Sans MS"/>
        <family val="4"/>
      </rPr>
      <t xml:space="preserve">  Number of Marriages of Grooms by Age and Order of Marriage, Michigan Occurrences, 1993 and 2003</t>
    </r>
  </si>
  <si>
    <r>
      <t>Table 5</t>
    </r>
    <r>
      <rPr>
        <sz val="10"/>
        <rFont val="Comic Sans MS"/>
        <family val="4"/>
      </rPr>
      <t xml:space="preserve">  Number of Divorces and Annulments, Divorce and Annulment Rates, Michigan and United States Occurrences, Selected Years, 1900 - 2003</t>
    </r>
  </si>
  <si>
    <r>
      <t>Table 6</t>
    </r>
    <r>
      <rPr>
        <sz val="10"/>
        <rFont val="Arial"/>
        <family val="2"/>
      </rPr>
      <t xml:space="preserve">  Estimated Number of Children Involved in Divorces and Annulments, Average Number of Children Per Decree and Rate per 1,000 Children Under 18 Years of Age, Michigan and United States, Selected Years 1960 - 2003</t>
    </r>
  </si>
  <si>
    <r>
      <t>CntyTrend</t>
    </r>
    <r>
      <rPr>
        <sz val="10"/>
        <rFont val="Arial"/>
        <family val="0"/>
      </rPr>
      <t xml:space="preserve">  Number and Rate of Marriages and Divorces by County of Occurrence, Michigan Reseidents, 2003</t>
    </r>
  </si>
  <si>
    <t>An Overview, 2003</t>
  </si>
  <si>
    <t>8 years</t>
  </si>
  <si>
    <t>Source: 2003 Michigan Occurrence Marriage and Divorce Files.  Vital Records and Health Data Development Section, MDCH</t>
  </si>
  <si>
    <t>Selected Years, 1900 - 2003</t>
  </si>
  <si>
    <r>
      <t xml:space="preserve">Source: 1900-2003 Michigan Occurrence Marriage Files. Vital Records and Health Data Development Section, MDCH </t>
    </r>
    <r>
      <rPr>
        <i/>
        <sz val="10"/>
        <rFont val="Arial"/>
        <family val="2"/>
      </rPr>
      <t>Monthly Vital Statistics Report</t>
    </r>
    <r>
      <rPr>
        <sz val="10"/>
        <rFont val="Arial"/>
        <family val="2"/>
      </rPr>
      <t>, National Center for Health Statistics.</t>
    </r>
  </si>
  <si>
    <t>Michigan Occurrences, 1983, 1993 and 2003</t>
  </si>
  <si>
    <t>Source: 1983, 1993 and 2003 Michigan Occurrence Marriage Files. Vital Records and Health Data Development Section, MDCH</t>
  </si>
  <si>
    <t>Michigan Occurrences, 1993 and 2003</t>
  </si>
  <si>
    <t>---</t>
  </si>
  <si>
    <t>Source:  1993 and 2003 Michigan Occurrence Marriage Files, Vital Records and Health Data Development Section, MDCH</t>
  </si>
  <si>
    <t xml:space="preserve">n.a. </t>
  </si>
  <si>
    <t>Note:  Rates are the number of persons whose marriage ended in divorce or annulment per 1,000 population.  1991 - 2003 U.S. data are provisional. U.S. data represents 12 months ending with December</t>
  </si>
  <si>
    <r>
      <t xml:space="preserve">Source: 1990-2003 Michigan Occurrence Divorce Files, Vital Records and Health Data Development Section, MDCH </t>
    </r>
    <r>
      <rPr>
        <i/>
        <sz val="10"/>
        <rFont val="Arial"/>
        <family val="2"/>
      </rPr>
      <t>Monthly Vital Statistics Report</t>
    </r>
    <r>
      <rPr>
        <sz val="10"/>
        <rFont val="Arial"/>
        <family val="2"/>
      </rPr>
      <t>, National Center for Health Statistics.</t>
    </r>
  </si>
  <si>
    <t>Michigan and United States, Selected Years 1960 - 2003</t>
  </si>
  <si>
    <t>Note:  1991 - 2003 U. S. data are not available</t>
  </si>
  <si>
    <r>
      <t xml:space="preserve">Source: 1990 - 2003 Michigan Occurrence Divorce Files, Vital Records and Health Data Development Section, MDCH  </t>
    </r>
    <r>
      <rPr>
        <i/>
        <sz val="10"/>
        <rFont val="Arial"/>
        <family val="2"/>
      </rPr>
      <t>Monthly Vital Statistics Report</t>
    </r>
    <r>
      <rPr>
        <sz val="10"/>
        <rFont val="Arial"/>
        <family val="2"/>
      </rPr>
      <t>, National Center for Health Statistics.</t>
    </r>
  </si>
  <si>
    <t>Number and Rate of Marriages and Divorces by County of Occurrence, Michigan Reseidents, 2003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</si>
</sst>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
    <numFmt numFmtId="168" formatCode="0.00_)"/>
    <numFmt numFmtId="169" formatCode="_(* #,##0_);_(* \(#,##0\);_(* &quot;-&quot;??_);_(@_)"/>
  </numFmts>
  <fonts count="14">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b/>
      <sz val="10"/>
      <name val="Arial"/>
      <family val="2"/>
    </font>
    <font>
      <b/>
      <sz val="10"/>
      <color indexed="10"/>
      <name val="Arial"/>
      <family val="2"/>
    </font>
    <font>
      <sz val="10"/>
      <name val="Comic Sans MS"/>
      <family val="4"/>
    </font>
    <font>
      <b/>
      <sz val="10"/>
      <name val="Comic Sans MS"/>
      <family val="4"/>
    </font>
    <font>
      <i/>
      <sz val="10"/>
      <name val="Arial"/>
      <family val="2"/>
    </font>
    <font>
      <sz val="12"/>
      <name val="Arial"/>
      <family val="2"/>
    </font>
    <font>
      <sz val="12"/>
      <name val="Courier"/>
      <family val="0"/>
    </font>
    <font>
      <b/>
      <sz val="12"/>
      <name val="Arial"/>
      <family val="0"/>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162">
    <xf numFmtId="164" fontId="0" fillId="0" borderId="0" xfId="0" applyAlignment="1">
      <alignment/>
    </xf>
    <xf numFmtId="164" fontId="5" fillId="0" borderId="0" xfId="0" applyFont="1" applyAlignment="1">
      <alignment horizontal="centerContinuous"/>
    </xf>
    <xf numFmtId="164" fontId="5" fillId="0" borderId="0" xfId="0" applyFont="1" applyAlignment="1">
      <alignment/>
    </xf>
    <xf numFmtId="164" fontId="6" fillId="0" borderId="0" xfId="0" applyFont="1" applyAlignment="1">
      <alignment horizontal="centerContinuous"/>
    </xf>
    <xf numFmtId="164" fontId="5" fillId="0" borderId="1" xfId="0" applyFont="1" applyBorder="1" applyAlignment="1">
      <alignment horizontal="center"/>
    </xf>
    <xf numFmtId="164" fontId="5" fillId="0" borderId="2" xfId="0" applyFont="1" applyBorder="1" applyAlignment="1">
      <alignment/>
    </xf>
    <xf numFmtId="37" fontId="5" fillId="0" borderId="2" xfId="0" applyNumberFormat="1" applyFont="1" applyBorder="1" applyAlignment="1">
      <alignment/>
    </xf>
    <xf numFmtId="164" fontId="5" fillId="0" borderId="3" xfId="0" applyFont="1" applyBorder="1" applyAlignment="1">
      <alignment horizontal="centerContinuous"/>
    </xf>
    <xf numFmtId="164" fontId="5" fillId="0" borderId="4" xfId="0" applyFont="1" applyBorder="1" applyAlignment="1">
      <alignment horizontal="centerContinuous"/>
    </xf>
    <xf numFmtId="3" fontId="5" fillId="0" borderId="1" xfId="0" applyNumberFormat="1" applyFont="1" applyBorder="1" applyAlignment="1" applyProtection="1" quotePrefix="1">
      <alignment horizontal="right"/>
      <protection/>
    </xf>
    <xf numFmtId="164" fontId="5" fillId="0" borderId="2" xfId="0" applyFont="1" applyBorder="1" applyAlignment="1" applyProtection="1">
      <alignment horizontal="left"/>
      <protection/>
    </xf>
    <xf numFmtId="166" fontId="5" fillId="0" borderId="2" xfId="0" applyNumberFormat="1" applyFont="1" applyBorder="1" applyAlignment="1">
      <alignment/>
    </xf>
    <xf numFmtId="164" fontId="5" fillId="0" borderId="5" xfId="0" applyFont="1" applyBorder="1" applyAlignment="1" applyProtection="1">
      <alignment horizontal="center"/>
      <protection/>
    </xf>
    <xf numFmtId="164" fontId="5" fillId="0" borderId="6" xfId="0" applyFont="1" applyBorder="1" applyAlignment="1">
      <alignment horizontal="center"/>
    </xf>
    <xf numFmtId="37" fontId="5" fillId="0" borderId="5" xfId="0" applyNumberFormat="1" applyFont="1" applyBorder="1" applyAlignment="1">
      <alignment/>
    </xf>
    <xf numFmtId="37" fontId="5" fillId="0" borderId="0" xfId="0" applyNumberFormat="1" applyFont="1" applyBorder="1" applyAlignment="1" applyProtection="1">
      <alignment/>
      <protection/>
    </xf>
    <xf numFmtId="37" fontId="5" fillId="0" borderId="2" xfId="0" applyNumberFormat="1" applyFont="1" applyBorder="1" applyAlignment="1" applyProtection="1">
      <alignment/>
      <protection/>
    </xf>
    <xf numFmtId="164" fontId="8" fillId="0" borderId="0" xfId="0" applyFont="1" applyAlignment="1">
      <alignment horizontal="center"/>
    </xf>
    <xf numFmtId="164" fontId="8" fillId="0" borderId="0" xfId="0" applyFont="1" applyAlignment="1">
      <alignment/>
    </xf>
    <xf numFmtId="164" fontId="9" fillId="0" borderId="0" xfId="0" applyFont="1" applyAlignment="1">
      <alignment/>
    </xf>
    <xf numFmtId="164" fontId="8" fillId="0" borderId="0" xfId="0" applyFont="1" applyAlignment="1">
      <alignment/>
    </xf>
    <xf numFmtId="164" fontId="9" fillId="0" borderId="0" xfId="0" applyFont="1" applyAlignment="1">
      <alignment wrapText="1"/>
    </xf>
    <xf numFmtId="164" fontId="6" fillId="0" borderId="0" xfId="0" applyFont="1" applyAlignment="1" applyProtection="1">
      <alignment wrapText="1"/>
      <protection/>
    </xf>
    <xf numFmtId="164" fontId="6" fillId="0" borderId="0" xfId="0" applyFont="1" applyAlignment="1" applyProtection="1">
      <alignment vertical="center"/>
      <protection/>
    </xf>
    <xf numFmtId="164" fontId="0" fillId="0" borderId="0" xfId="0" applyFont="1" applyAlignment="1">
      <alignment vertical="center"/>
    </xf>
    <xf numFmtId="164" fontId="5" fillId="0" borderId="0" xfId="0" applyFont="1" applyAlignment="1" applyProtection="1">
      <alignment/>
      <protection/>
    </xf>
    <xf numFmtId="164" fontId="5" fillId="0" borderId="0" xfId="0" applyFont="1" applyAlignment="1" applyProtection="1">
      <alignment horizontal="centerContinuous"/>
      <protection/>
    </xf>
    <xf numFmtId="164" fontId="6" fillId="0" borderId="0" xfId="0" applyFont="1" applyAlignment="1" applyProtection="1">
      <alignment horizontal="centerContinuous"/>
      <protection/>
    </xf>
    <xf numFmtId="164" fontId="5" fillId="0" borderId="7" xfId="0" applyFont="1" applyBorder="1" applyAlignment="1" applyProtection="1">
      <alignment horizontal="centerContinuous"/>
      <protection/>
    </xf>
    <xf numFmtId="164" fontId="5" fillId="0" borderId="3" xfId="0" applyFont="1" applyBorder="1" applyAlignment="1" applyProtection="1">
      <alignment horizontal="centerContinuous"/>
      <protection/>
    </xf>
    <xf numFmtId="164" fontId="5" fillId="0" borderId="5" xfId="0" applyFont="1" applyBorder="1" applyAlignment="1" applyProtection="1">
      <alignment horizontal="center" vertical="center" wrapText="1"/>
      <protection/>
    </xf>
    <xf numFmtId="164" fontId="5" fillId="0" borderId="8" xfId="0" applyFont="1" applyBorder="1" applyAlignment="1" applyProtection="1">
      <alignment horizontal="center" vertical="center" wrapText="1"/>
      <protection/>
    </xf>
    <xf numFmtId="3" fontId="5" fillId="0" borderId="2" xfId="0" applyNumberFormat="1" applyFont="1" applyBorder="1" applyAlignment="1" applyProtection="1">
      <alignment horizontal="center"/>
      <protection/>
    </xf>
    <xf numFmtId="168" fontId="5" fillId="0" borderId="1" xfId="0" applyNumberFormat="1" applyFont="1" applyBorder="1" applyAlignment="1" applyProtection="1">
      <alignment horizontal="center"/>
      <protection/>
    </xf>
    <xf numFmtId="166" fontId="5" fillId="0" borderId="0" xfId="0" applyNumberFormat="1" applyFont="1" applyBorder="1" applyAlignment="1" applyProtection="1" quotePrefix="1">
      <alignment horizontal="center"/>
      <protection/>
    </xf>
    <xf numFmtId="164" fontId="5" fillId="0" borderId="2" xfId="0" applyFont="1" applyBorder="1" applyAlignment="1" applyProtection="1">
      <alignment horizontal="center"/>
      <protection/>
    </xf>
    <xf numFmtId="37" fontId="5" fillId="0" borderId="1" xfId="0" applyNumberFormat="1" applyFont="1" applyBorder="1" applyAlignment="1" applyProtection="1" quotePrefix="1">
      <alignment horizontal="center"/>
      <protection/>
    </xf>
    <xf numFmtId="166" fontId="5" fillId="0" borderId="1" xfId="0" applyNumberFormat="1" applyFont="1" applyBorder="1" applyAlignment="1" applyProtection="1">
      <alignment horizontal="center"/>
      <protection/>
    </xf>
    <xf numFmtId="166" fontId="5" fillId="0" borderId="0" xfId="0" applyNumberFormat="1" applyFont="1" applyBorder="1" applyAlignment="1" applyProtection="1">
      <alignment horizontal="center"/>
      <protection/>
    </xf>
    <xf numFmtId="164" fontId="5" fillId="0" borderId="1" xfId="0" applyFont="1" applyBorder="1" applyAlignment="1" applyProtection="1">
      <alignment horizontal="center"/>
      <protection/>
    </xf>
    <xf numFmtId="37" fontId="5" fillId="0" borderId="1" xfId="0" applyNumberFormat="1" applyFont="1" applyBorder="1" applyAlignment="1" applyProtection="1">
      <alignment horizontal="center"/>
      <protection/>
    </xf>
    <xf numFmtId="39" fontId="5" fillId="0" borderId="1" xfId="0" applyNumberFormat="1" applyFont="1" applyBorder="1" applyAlignment="1" applyProtection="1">
      <alignment horizontal="center"/>
      <protection/>
    </xf>
    <xf numFmtId="3" fontId="5" fillId="0" borderId="2" xfId="0" applyNumberFormat="1" applyFont="1" applyBorder="1" applyAlignment="1" applyProtection="1" quotePrefix="1">
      <alignment horizontal="center"/>
      <protection/>
    </xf>
    <xf numFmtId="164" fontId="5" fillId="0" borderId="2" xfId="0" applyFont="1" applyBorder="1" applyAlignment="1">
      <alignment horizontal="center"/>
    </xf>
    <xf numFmtId="37" fontId="5" fillId="0" borderId="2" xfId="0" applyNumberFormat="1" applyFont="1" applyBorder="1" applyAlignment="1" applyProtection="1">
      <alignment horizontal="center"/>
      <protection/>
    </xf>
    <xf numFmtId="37" fontId="5" fillId="0" borderId="6" xfId="0" applyNumberFormat="1" applyFont="1" applyBorder="1" applyAlignment="1" applyProtection="1">
      <alignment horizontal="center"/>
      <protection/>
    </xf>
    <xf numFmtId="168" fontId="5" fillId="0" borderId="6" xfId="0" applyNumberFormat="1" applyFont="1" applyBorder="1" applyAlignment="1" applyProtection="1">
      <alignment horizontal="center"/>
      <protection/>
    </xf>
    <xf numFmtId="168" fontId="5" fillId="0" borderId="9"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164" fontId="5" fillId="0" borderId="0" xfId="0" applyFont="1" applyAlignment="1">
      <alignment vertical="center" wrapText="1"/>
    </xf>
    <xf numFmtId="164" fontId="5" fillId="0" borderId="5" xfId="0" applyFont="1" applyBorder="1" applyAlignment="1" applyProtection="1">
      <alignment horizontal="centerContinuous"/>
      <protection/>
    </xf>
    <xf numFmtId="164" fontId="5" fillId="0" borderId="8" xfId="0" applyFont="1" applyBorder="1" applyAlignment="1">
      <alignment horizontal="centerContinuous"/>
    </xf>
    <xf numFmtId="164" fontId="5" fillId="0" borderId="8" xfId="0" applyFont="1" applyBorder="1" applyAlignment="1" applyProtection="1">
      <alignment horizontal="centerContinuous"/>
      <protection/>
    </xf>
    <xf numFmtId="164" fontId="5" fillId="0" borderId="8" xfId="0" applyFont="1" applyBorder="1" applyAlignment="1" applyProtection="1">
      <alignment horizontal="center"/>
      <protection/>
    </xf>
    <xf numFmtId="166" fontId="5" fillId="0" borderId="0" xfId="0" applyNumberFormat="1" applyFont="1" applyBorder="1" applyAlignment="1" applyProtection="1">
      <alignment/>
      <protection/>
    </xf>
    <xf numFmtId="37" fontId="5" fillId="0" borderId="1" xfId="0" applyNumberFormat="1" applyFont="1" applyBorder="1" applyAlignment="1" applyProtection="1">
      <alignment/>
      <protection/>
    </xf>
    <xf numFmtId="166" fontId="5" fillId="0" borderId="1" xfId="0" applyNumberFormat="1" applyFont="1" applyBorder="1" applyAlignment="1" applyProtection="1">
      <alignment/>
      <protection/>
    </xf>
    <xf numFmtId="166" fontId="5" fillId="0" borderId="1" xfId="0" applyNumberFormat="1" applyFont="1" applyBorder="1" applyAlignment="1">
      <alignment/>
    </xf>
    <xf numFmtId="37" fontId="5" fillId="0" borderId="2" xfId="0" applyNumberFormat="1" applyFont="1" applyBorder="1" applyAlignment="1" applyProtection="1">
      <alignment horizontal="right"/>
      <protection/>
    </xf>
    <xf numFmtId="166" fontId="5" fillId="0" borderId="0" xfId="0" applyNumberFormat="1" applyFont="1" applyBorder="1" applyAlignment="1" applyProtection="1">
      <alignment horizontal="right"/>
      <protection/>
    </xf>
    <xf numFmtId="166" fontId="5" fillId="0" borderId="0" xfId="0" applyNumberFormat="1" applyFont="1" applyAlignment="1">
      <alignment/>
    </xf>
    <xf numFmtId="37" fontId="5" fillId="0" borderId="2" xfId="0" applyNumberFormat="1" applyFont="1" applyBorder="1" applyAlignment="1" applyProtection="1">
      <alignment/>
      <protection/>
    </xf>
    <xf numFmtId="164" fontId="5" fillId="0" borderId="0" xfId="0" applyFont="1" applyBorder="1" applyAlignment="1" applyProtection="1">
      <alignment/>
      <protection/>
    </xf>
    <xf numFmtId="37" fontId="5" fillId="0" borderId="1" xfId="0" applyNumberFormat="1" applyFont="1" applyBorder="1" applyAlignment="1" applyProtection="1">
      <alignment/>
      <protection/>
    </xf>
    <xf numFmtId="164" fontId="5" fillId="0" borderId="0" xfId="0" applyFont="1" applyBorder="1" applyAlignment="1">
      <alignment/>
    </xf>
    <xf numFmtId="37" fontId="5" fillId="0" borderId="1" xfId="0" applyNumberFormat="1" applyFont="1" applyBorder="1" applyAlignment="1">
      <alignment/>
    </xf>
    <xf numFmtId="166" fontId="5" fillId="0" borderId="2" xfId="0" applyNumberFormat="1" applyFont="1" applyBorder="1" applyAlignment="1" applyProtection="1">
      <alignment horizontal="right"/>
      <protection/>
    </xf>
    <xf numFmtId="37" fontId="5" fillId="0" borderId="6" xfId="0" applyNumberFormat="1" applyFont="1" applyBorder="1" applyAlignment="1" applyProtection="1">
      <alignment horizontal="right"/>
      <protection/>
    </xf>
    <xf numFmtId="166" fontId="5" fillId="0" borderId="6" xfId="0" applyNumberFormat="1" applyFont="1" applyBorder="1" applyAlignment="1" applyProtection="1">
      <alignment horizontal="right"/>
      <protection/>
    </xf>
    <xf numFmtId="164" fontId="5" fillId="0" borderId="6" xfId="0" applyFont="1" applyBorder="1" applyAlignment="1" applyProtection="1">
      <alignment horizontal="center"/>
      <protection/>
    </xf>
    <xf numFmtId="37" fontId="5" fillId="0" borderId="6" xfId="0" applyNumberFormat="1" applyFont="1" applyBorder="1" applyAlignment="1" applyProtection="1">
      <alignment/>
      <protection/>
    </xf>
    <xf numFmtId="166" fontId="5" fillId="0" borderId="6" xfId="0" applyNumberFormat="1" applyFont="1" applyBorder="1" applyAlignment="1">
      <alignment/>
    </xf>
    <xf numFmtId="164" fontId="7" fillId="0" borderId="0" xfId="0" applyFont="1" applyAlignment="1">
      <alignment/>
    </xf>
    <xf numFmtId="164" fontId="5" fillId="0" borderId="10" xfId="0" applyFont="1" applyBorder="1" applyAlignment="1" applyProtection="1">
      <alignment horizontal="centerContinuous"/>
      <protection/>
    </xf>
    <xf numFmtId="164" fontId="5" fillId="0" borderId="10" xfId="0" applyFont="1" applyBorder="1" applyAlignment="1">
      <alignment horizontal="centerContinuous"/>
    </xf>
    <xf numFmtId="164" fontId="5" fillId="0" borderId="9" xfId="0" applyFont="1" applyBorder="1" applyAlignment="1" applyProtection="1">
      <alignment horizontal="center" vertical="center" wrapText="1"/>
      <protection/>
    </xf>
    <xf numFmtId="164" fontId="5" fillId="0" borderId="5" xfId="0" applyFont="1" applyBorder="1" applyAlignment="1" applyProtection="1">
      <alignment horizontal="left" vertical="center"/>
      <protection/>
    </xf>
    <xf numFmtId="3" fontId="5" fillId="0" borderId="8" xfId="0" applyNumberFormat="1" applyFont="1" applyBorder="1" applyAlignment="1" applyProtection="1">
      <alignment/>
      <protection/>
    </xf>
    <xf numFmtId="167" fontId="5" fillId="0" borderId="8" xfId="0" applyNumberFormat="1" applyFont="1" applyBorder="1" applyAlignment="1" applyProtection="1">
      <alignment/>
      <protection/>
    </xf>
    <xf numFmtId="3" fontId="5" fillId="0" borderId="5" xfId="0" applyNumberFormat="1" applyFont="1" applyBorder="1" applyAlignment="1" applyProtection="1">
      <alignment/>
      <protection/>
    </xf>
    <xf numFmtId="3" fontId="5" fillId="0" borderId="1" xfId="0" applyNumberFormat="1" applyFont="1" applyBorder="1" applyAlignment="1" applyProtection="1">
      <alignment/>
      <protection/>
    </xf>
    <xf numFmtId="167" fontId="5" fillId="0" borderId="11" xfId="0" applyNumberFormat="1" applyFont="1" applyBorder="1" applyAlignment="1" applyProtection="1">
      <alignment/>
      <protection/>
    </xf>
    <xf numFmtId="167" fontId="5" fillId="0" borderId="1" xfId="0" applyNumberFormat="1" applyFont="1" applyBorder="1" applyAlignment="1" applyProtection="1">
      <alignment/>
      <protection/>
    </xf>
    <xf numFmtId="164" fontId="5" fillId="0" borderId="2" xfId="0" applyFont="1" applyBorder="1" applyAlignment="1" applyProtection="1" quotePrefix="1">
      <alignment horizontal="left" vertical="center"/>
      <protection/>
    </xf>
    <xf numFmtId="167" fontId="5" fillId="0" borderId="2" xfId="0" applyNumberFormat="1" applyFont="1" applyBorder="1" applyAlignment="1" applyProtection="1">
      <alignment/>
      <protection/>
    </xf>
    <xf numFmtId="3" fontId="5" fillId="0" borderId="2" xfId="0" applyNumberFormat="1" applyFont="1" applyBorder="1" applyAlignment="1" applyProtection="1" quotePrefix="1">
      <alignment horizontal="right"/>
      <protection/>
    </xf>
    <xf numFmtId="164" fontId="5" fillId="0" borderId="2" xfId="0" applyFont="1" applyBorder="1" applyAlignment="1" applyProtection="1">
      <alignment horizontal="left" vertical="center"/>
      <protection/>
    </xf>
    <xf numFmtId="3" fontId="5" fillId="0" borderId="8" xfId="0" applyNumberFormat="1" applyFont="1" applyBorder="1" applyAlignment="1" applyProtection="1">
      <alignment horizontal="center" vertical="center"/>
      <protection/>
    </xf>
    <xf numFmtId="3" fontId="5" fillId="0" borderId="5" xfId="0" applyNumberFormat="1" applyFont="1" applyBorder="1" applyAlignment="1" applyProtection="1">
      <alignment horizontal="center" vertical="center"/>
      <protection/>
    </xf>
    <xf numFmtId="164" fontId="5" fillId="0" borderId="8" xfId="0" applyFont="1" applyBorder="1" applyAlignment="1" quotePrefix="1">
      <alignment horizontal="center" vertical="center"/>
    </xf>
    <xf numFmtId="3" fontId="5" fillId="0" borderId="8" xfId="0" applyNumberFormat="1" applyFont="1" applyBorder="1" applyAlignment="1" applyProtection="1" quotePrefix="1">
      <alignment horizontal="center" vertical="center"/>
      <protection/>
    </xf>
    <xf numFmtId="164" fontId="5" fillId="0" borderId="0" xfId="0" applyFont="1" applyAlignment="1" applyProtection="1">
      <alignment horizontal="left"/>
      <protection/>
    </xf>
    <xf numFmtId="167" fontId="5" fillId="0" borderId="5" xfId="0" applyNumberFormat="1" applyFont="1" applyBorder="1" applyAlignment="1" applyProtection="1">
      <alignment/>
      <protection/>
    </xf>
    <xf numFmtId="165" fontId="5" fillId="0" borderId="0" xfId="0" applyNumberFormat="1" applyFont="1" applyAlignment="1" applyProtection="1">
      <alignment/>
      <protection/>
    </xf>
    <xf numFmtId="164" fontId="5" fillId="0" borderId="4" xfId="0" applyFont="1" applyBorder="1" applyAlignment="1" applyProtection="1">
      <alignment/>
      <protection/>
    </xf>
    <xf numFmtId="164" fontId="5" fillId="0" borderId="1" xfId="0" applyFont="1" applyBorder="1" applyAlignment="1">
      <alignment/>
    </xf>
    <xf numFmtId="164" fontId="5" fillId="0" borderId="0" xfId="0" applyFont="1" applyBorder="1" applyAlignment="1" applyProtection="1">
      <alignment horizontal="centerContinuous"/>
      <protection/>
    </xf>
    <xf numFmtId="164" fontId="5" fillId="0" borderId="1" xfId="0" applyFont="1" applyBorder="1" applyAlignment="1" applyProtection="1">
      <alignment horizontal="centerContinuous"/>
      <protection/>
    </xf>
    <xf numFmtId="164" fontId="5" fillId="0" borderId="9" xfId="0" applyFont="1" applyBorder="1" applyAlignment="1" applyProtection="1">
      <alignment horizontal="center"/>
      <protection/>
    </xf>
    <xf numFmtId="166" fontId="5" fillId="0" borderId="8" xfId="0" applyNumberFormat="1" applyFont="1" applyBorder="1" applyAlignment="1" applyProtection="1">
      <alignment/>
      <protection/>
    </xf>
    <xf numFmtId="37" fontId="5" fillId="0" borderId="5" xfId="0" applyNumberFormat="1" applyFont="1" applyBorder="1" applyAlignment="1" applyProtection="1">
      <alignment/>
      <protection/>
    </xf>
    <xf numFmtId="164" fontId="5" fillId="0" borderId="5" xfId="0" applyFont="1" applyBorder="1" applyAlignment="1" applyProtection="1">
      <alignment horizontal="center" wrapText="1"/>
      <protection/>
    </xf>
    <xf numFmtId="164" fontId="5" fillId="0" borderId="12" xfId="0" applyFont="1" applyBorder="1" applyAlignment="1">
      <alignment vertical="center"/>
    </xf>
    <xf numFmtId="164" fontId="5" fillId="0" borderId="10" xfId="0" applyFont="1" applyBorder="1" applyAlignment="1">
      <alignment vertical="center"/>
    </xf>
    <xf numFmtId="164" fontId="5" fillId="0" borderId="1" xfId="0" applyFont="1" applyBorder="1" applyAlignment="1" applyProtection="1">
      <alignment/>
      <protection/>
    </xf>
    <xf numFmtId="167" fontId="5" fillId="0" borderId="0" xfId="0" applyNumberFormat="1" applyFont="1" applyAlignment="1">
      <alignment/>
    </xf>
    <xf numFmtId="164" fontId="0" fillId="0" borderId="0" xfId="0" applyFont="1" applyAlignment="1">
      <alignment/>
    </xf>
    <xf numFmtId="164" fontId="6" fillId="0" borderId="0" xfId="0" applyFont="1" applyAlignment="1">
      <alignment horizontal="center"/>
    </xf>
    <xf numFmtId="164" fontId="5" fillId="0" borderId="5" xfId="0" applyFont="1" applyBorder="1" applyAlignment="1">
      <alignment/>
    </xf>
    <xf numFmtId="166" fontId="5" fillId="0" borderId="5" xfId="0" applyNumberFormat="1" applyFont="1" applyBorder="1" applyAlignment="1">
      <alignment/>
    </xf>
    <xf numFmtId="164" fontId="5" fillId="0" borderId="5" xfId="0" applyFont="1" applyBorder="1" applyAlignment="1">
      <alignment horizontal="right"/>
    </xf>
    <xf numFmtId="164" fontId="5" fillId="0" borderId="11" xfId="0" applyFont="1" applyBorder="1" applyAlignment="1" applyProtection="1">
      <alignment horizontal="center" vertical="center"/>
      <protection/>
    </xf>
    <xf numFmtId="164" fontId="0" fillId="0" borderId="6" xfId="0" applyFont="1" applyBorder="1" applyAlignment="1">
      <alignment horizontal="center" vertical="center"/>
    </xf>
    <xf numFmtId="164" fontId="0" fillId="0" borderId="0" xfId="0" applyFont="1" applyAlignment="1">
      <alignment vertical="center" wrapText="1"/>
    </xf>
    <xf numFmtId="164" fontId="0" fillId="0" borderId="2" xfId="0" applyFont="1" applyBorder="1" applyAlignment="1">
      <alignment vertical="center"/>
    </xf>
    <xf numFmtId="164" fontId="0" fillId="0" borderId="6" xfId="0" applyFont="1" applyBorder="1" applyAlignment="1">
      <alignment vertical="center"/>
    </xf>
    <xf numFmtId="164" fontId="5" fillId="0" borderId="10" xfId="0" applyFont="1" applyBorder="1" applyAlignment="1">
      <alignment horizontal="center" vertical="center"/>
    </xf>
    <xf numFmtId="164" fontId="0" fillId="0" borderId="8" xfId="0" applyFont="1" applyBorder="1" applyAlignment="1">
      <alignment horizontal="center" vertical="center"/>
    </xf>
    <xf numFmtId="164" fontId="5" fillId="0" borderId="11" xfId="0" applyFont="1" applyBorder="1" applyAlignment="1">
      <alignment horizontal="center" vertical="center" wrapText="1"/>
    </xf>
    <xf numFmtId="164" fontId="0" fillId="0" borderId="6" xfId="0" applyFont="1" applyBorder="1" applyAlignment="1">
      <alignment horizontal="center" vertical="center" wrapText="1"/>
    </xf>
    <xf numFmtId="164" fontId="5" fillId="0" borderId="0" xfId="0" applyFont="1" applyAlignment="1" quotePrefix="1">
      <alignment vertical="center" wrapText="1"/>
    </xf>
    <xf numFmtId="164" fontId="11" fillId="0" borderId="0" xfId="0" applyFont="1" applyAlignment="1">
      <alignment/>
    </xf>
    <xf numFmtId="164" fontId="5" fillId="0" borderId="3" xfId="0" applyFont="1" applyBorder="1" applyAlignment="1">
      <alignment vertical="center" wrapText="1"/>
    </xf>
    <xf numFmtId="164" fontId="0" fillId="0" borderId="3" xfId="0" applyFont="1" applyBorder="1" applyAlignment="1">
      <alignment/>
    </xf>
    <xf numFmtId="164" fontId="11" fillId="0" borderId="5" xfId="0" applyFont="1" applyBorder="1" applyAlignment="1" applyProtection="1">
      <alignment horizontal="center"/>
      <protection/>
    </xf>
    <xf numFmtId="37" fontId="11" fillId="0" borderId="2" xfId="0" applyNumberFormat="1" applyFont="1" applyBorder="1" applyAlignment="1" applyProtection="1">
      <alignment/>
      <protection/>
    </xf>
    <xf numFmtId="37" fontId="11" fillId="0" borderId="0" xfId="0" applyNumberFormat="1" applyFont="1" applyAlignment="1">
      <alignment/>
    </xf>
    <xf numFmtId="37" fontId="5" fillId="0" borderId="0" xfId="0" applyNumberFormat="1" applyFont="1" applyBorder="1" applyAlignment="1">
      <alignment/>
    </xf>
    <xf numFmtId="166" fontId="5" fillId="0" borderId="6" xfId="0" applyNumberFormat="1" applyFont="1" applyBorder="1" applyAlignment="1" applyProtection="1">
      <alignment/>
      <protection/>
    </xf>
    <xf numFmtId="164" fontId="5" fillId="0" borderId="3" xfId="0" applyFont="1" applyBorder="1" applyAlignment="1" quotePrefix="1">
      <alignment vertical="center" wrapText="1"/>
    </xf>
    <xf numFmtId="164" fontId="0" fillId="0" borderId="3" xfId="0" applyFont="1" applyBorder="1" applyAlignment="1">
      <alignment vertical="center" wrapText="1"/>
    </xf>
    <xf numFmtId="164" fontId="5" fillId="0" borderId="3" xfId="0" applyFont="1" applyBorder="1" applyAlignment="1" applyProtection="1" quotePrefix="1">
      <alignment horizontal="left" vertical="center" wrapText="1"/>
      <protection/>
    </xf>
    <xf numFmtId="164" fontId="11" fillId="0" borderId="11" xfId="0" applyFont="1" applyBorder="1" applyAlignment="1">
      <alignment horizontal="center" vertical="center" wrapText="1"/>
    </xf>
    <xf numFmtId="164" fontId="12" fillId="0" borderId="6" xfId="0" applyFont="1" applyBorder="1" applyAlignment="1">
      <alignment horizontal="center" vertical="center" wrapText="1"/>
    </xf>
    <xf numFmtId="3" fontId="11" fillId="0" borderId="1" xfId="0" applyNumberFormat="1" applyFont="1" applyBorder="1" applyAlignment="1" applyProtection="1" quotePrefix="1">
      <alignment horizontal="right"/>
      <protection/>
    </xf>
    <xf numFmtId="167" fontId="5" fillId="0" borderId="6" xfId="0" applyNumberFormat="1" applyFont="1" applyBorder="1" applyAlignment="1" applyProtection="1">
      <alignment/>
      <protection/>
    </xf>
    <xf numFmtId="164" fontId="5" fillId="0" borderId="3" xfId="0" applyFont="1" applyBorder="1" applyAlignment="1" applyProtection="1">
      <alignment horizontal="left" vertical="center"/>
      <protection/>
    </xf>
    <xf numFmtId="164" fontId="0" fillId="0" borderId="3" xfId="0" applyFont="1" applyBorder="1" applyAlignment="1">
      <alignment vertical="center"/>
    </xf>
    <xf numFmtId="164" fontId="11" fillId="0" borderId="2" xfId="0" applyFont="1" applyBorder="1" applyAlignment="1">
      <alignment/>
    </xf>
    <xf numFmtId="164" fontId="11" fillId="0" borderId="2" xfId="0" applyFont="1" applyBorder="1" applyAlignment="1" applyProtection="1">
      <alignment horizontal="left"/>
      <protection/>
    </xf>
    <xf numFmtId="166" fontId="11" fillId="0" borderId="1" xfId="0" applyNumberFormat="1" applyFont="1" applyBorder="1" applyAlignment="1">
      <alignment/>
    </xf>
    <xf numFmtId="37" fontId="11" fillId="0" borderId="2" xfId="0" applyNumberFormat="1" applyFont="1" applyBorder="1" applyAlignment="1">
      <alignment/>
    </xf>
    <xf numFmtId="166" fontId="11" fillId="0" borderId="2" xfId="0" applyNumberFormat="1" applyFont="1" applyBorder="1" applyAlignment="1">
      <alignment/>
    </xf>
    <xf numFmtId="164" fontId="11" fillId="0" borderId="3" xfId="0" applyFont="1" applyBorder="1" applyAlignment="1">
      <alignment horizontal="centerContinuous"/>
    </xf>
    <xf numFmtId="164" fontId="11" fillId="0" borderId="4" xfId="0" applyFont="1" applyBorder="1" applyAlignment="1">
      <alignment horizontal="centerContinuous"/>
    </xf>
    <xf numFmtId="37" fontId="11" fillId="0" borderId="0" xfId="0" applyNumberFormat="1" applyFont="1" applyBorder="1" applyAlignment="1" applyProtection="1">
      <alignment/>
      <protection/>
    </xf>
    <xf numFmtId="166" fontId="5" fillId="0" borderId="2" xfId="0" applyNumberFormat="1" applyFont="1" applyBorder="1" applyAlignment="1" applyProtection="1">
      <alignment horizontal="center"/>
      <protection/>
    </xf>
    <xf numFmtId="168" fontId="5" fillId="0" borderId="2" xfId="0" applyNumberFormat="1" applyFont="1" applyBorder="1" applyAlignment="1" applyProtection="1">
      <alignment horizontal="center"/>
      <protection/>
    </xf>
    <xf numFmtId="164" fontId="13" fillId="0" borderId="0" xfId="0" applyFont="1" applyAlignment="1" applyProtection="1">
      <alignment horizontal="center" vertical="center" wrapText="1"/>
      <protection/>
    </xf>
    <xf numFmtId="164" fontId="12" fillId="0" borderId="0" xfId="0" applyFont="1" applyAlignment="1">
      <alignment horizontal="center" vertical="center" wrapText="1"/>
    </xf>
    <xf numFmtId="164" fontId="11" fillId="0" borderId="8" xfId="0" applyFont="1" applyBorder="1" applyAlignment="1">
      <alignment horizontal="center"/>
    </xf>
    <xf numFmtId="164" fontId="11" fillId="0" borderId="5" xfId="0" applyFont="1" applyBorder="1" applyAlignment="1">
      <alignment horizontal="center"/>
    </xf>
    <xf numFmtId="164" fontId="11" fillId="0" borderId="1" xfId="0" applyFont="1" applyBorder="1" applyAlignment="1">
      <alignment/>
    </xf>
    <xf numFmtId="37" fontId="11" fillId="0" borderId="2" xfId="0" applyNumberFormat="1" applyFont="1" applyBorder="1" applyAlignment="1">
      <alignment vertical="center"/>
    </xf>
    <xf numFmtId="166" fontId="11" fillId="0" borderId="2" xfId="0" applyNumberFormat="1" applyFont="1" applyBorder="1" applyAlignment="1" applyProtection="1">
      <alignment/>
      <protection/>
    </xf>
    <xf numFmtId="166" fontId="11" fillId="0" borderId="2" xfId="0" applyNumberFormat="1" applyFont="1" applyBorder="1" applyAlignment="1" applyProtection="1">
      <alignment/>
      <protection/>
    </xf>
    <xf numFmtId="3" fontId="11" fillId="0" borderId="2" xfId="0" applyNumberFormat="1" applyFont="1" applyBorder="1" applyAlignment="1">
      <alignment/>
    </xf>
    <xf numFmtId="166" fontId="11" fillId="0" borderId="2" xfId="0" applyNumberFormat="1" applyFont="1" applyBorder="1" applyAlignment="1" applyProtection="1" quotePrefix="1">
      <alignment horizontal="right"/>
      <protection/>
    </xf>
    <xf numFmtId="166" fontId="11" fillId="0" borderId="1" xfId="0" applyNumberFormat="1" applyFont="1" applyBorder="1" applyAlignment="1" applyProtection="1" quotePrefix="1">
      <alignment horizontal="right"/>
      <protection/>
    </xf>
    <xf numFmtId="164" fontId="11" fillId="0" borderId="6" xfId="0" applyFont="1" applyBorder="1" applyAlignment="1">
      <alignment/>
    </xf>
    <xf numFmtId="164" fontId="11" fillId="0" borderId="9" xfId="0" applyFont="1" applyBorder="1" applyAlignment="1">
      <alignment/>
    </xf>
    <xf numFmtId="164" fontId="11" fillId="0" borderId="0" xfId="0" applyFont="1" applyAlignment="1">
      <alignment horizontal="left"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USER\SHARON\EXCEL\DATA\Annual03\Mxand%20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MXPOP"/>
      <sheetName val="TAB301"/>
      <sheetName val="TAB302"/>
      <sheetName val="TAB303"/>
      <sheetName val="TAB304"/>
      <sheetName val="TAB305"/>
      <sheetName val="POP3.6"/>
      <sheetName val="TAB306"/>
      <sheetName val="CntyTr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A1" sqref="A1"/>
    </sheetView>
  </sheetViews>
  <sheetFormatPr defaultColWidth="9.00390625" defaultRowHeight="12.75"/>
  <cols>
    <col min="1" max="1" width="88.25390625" style="18" customWidth="1"/>
    <col min="2" max="16384" width="9.00390625" style="18" customWidth="1"/>
  </cols>
  <sheetData>
    <row r="1" ht="15">
      <c r="A1" s="17" t="s">
        <v>152</v>
      </c>
    </row>
    <row r="2" spans="1:5" ht="16.5">
      <c r="A2" s="19" t="s">
        <v>153</v>
      </c>
      <c r="B2" s="20"/>
      <c r="C2" s="20"/>
      <c r="D2" s="20"/>
      <c r="E2" s="20"/>
    </row>
    <row r="3" spans="1:7" ht="16.5">
      <c r="A3" s="19" t="s">
        <v>154</v>
      </c>
      <c r="B3" s="20"/>
      <c r="C3" s="20"/>
      <c r="D3" s="20"/>
      <c r="E3" s="20"/>
      <c r="F3" s="20"/>
      <c r="G3" s="20"/>
    </row>
    <row r="4" spans="1:11" ht="16.5">
      <c r="A4" s="19" t="s">
        <v>155</v>
      </c>
      <c r="B4" s="20"/>
      <c r="C4" s="20"/>
      <c r="D4" s="20"/>
      <c r="E4" s="20"/>
      <c r="F4" s="20"/>
      <c r="G4" s="20"/>
      <c r="H4" s="20"/>
      <c r="I4" s="20"/>
      <c r="J4" s="20"/>
      <c r="K4" s="20"/>
    </row>
    <row r="5" spans="1:11" ht="16.5">
      <c r="A5" s="19" t="s">
        <v>156</v>
      </c>
      <c r="B5" s="20"/>
      <c r="C5" s="20"/>
      <c r="D5" s="20"/>
      <c r="E5" s="20"/>
      <c r="F5" s="20"/>
      <c r="G5" s="20"/>
      <c r="H5" s="20"/>
      <c r="I5" s="20"/>
      <c r="J5" s="20"/>
      <c r="K5" s="20"/>
    </row>
    <row r="6" spans="1:11" ht="36.75" customHeight="1">
      <c r="A6" s="21" t="s">
        <v>157</v>
      </c>
      <c r="B6" s="20"/>
      <c r="C6" s="20"/>
      <c r="D6" s="20"/>
      <c r="E6" s="20"/>
      <c r="F6" s="20"/>
      <c r="G6" s="20"/>
      <c r="H6" s="20"/>
      <c r="I6" s="20"/>
      <c r="J6" s="20"/>
      <c r="K6" s="20"/>
    </row>
    <row r="7" spans="1:11" ht="33.75" customHeight="1">
      <c r="A7" s="22" t="s">
        <v>158</v>
      </c>
      <c r="B7" s="20"/>
      <c r="C7" s="20"/>
      <c r="D7" s="20"/>
      <c r="E7" s="20"/>
      <c r="F7" s="20"/>
      <c r="G7" s="20"/>
      <c r="H7" s="20"/>
      <c r="I7" s="20"/>
      <c r="J7" s="20"/>
      <c r="K7" s="20"/>
    </row>
    <row r="8" spans="1:7" ht="15">
      <c r="A8" s="23" t="s">
        <v>159</v>
      </c>
      <c r="B8" s="24"/>
      <c r="C8" s="24"/>
      <c r="D8" s="24"/>
      <c r="E8" s="24"/>
      <c r="F8" s="25"/>
      <c r="G8" s="25"/>
    </row>
    <row r="9" spans="1:7" ht="15">
      <c r="A9" s="25"/>
      <c r="B9" s="25"/>
      <c r="C9" s="25"/>
      <c r="D9" s="25"/>
      <c r="E9" s="25"/>
      <c r="F9" s="25"/>
      <c r="G9" s="25"/>
    </row>
    <row r="10" spans="1:7" ht="15">
      <c r="A10" s="25"/>
      <c r="B10" s="25"/>
      <c r="C10" s="25"/>
      <c r="D10" s="25"/>
      <c r="E10" s="25"/>
      <c r="F10" s="25"/>
      <c r="G10" s="25"/>
    </row>
    <row r="11" spans="1:7" ht="15">
      <c r="A11" s="25"/>
      <c r="B11" s="25"/>
      <c r="C11" s="25"/>
      <c r="D11" s="25"/>
      <c r="E11" s="25"/>
      <c r="F11" s="25"/>
      <c r="G11" s="25"/>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B13"/>
  <sheetViews>
    <sheetView workbookViewId="0" topLeftCell="A1">
      <selection activeCell="A1" sqref="A1"/>
    </sheetView>
  </sheetViews>
  <sheetFormatPr defaultColWidth="9.00390625" defaultRowHeight="12.75"/>
  <cols>
    <col min="1" max="1" width="51.00390625" style="2" customWidth="1"/>
    <col min="2" max="16384" width="9.00390625" style="2" customWidth="1"/>
  </cols>
  <sheetData>
    <row r="2" ht="12.75">
      <c r="A2" s="107" t="s">
        <v>160</v>
      </c>
    </row>
    <row r="3" spans="1:2" ht="19.5" customHeight="1">
      <c r="A3" s="108" t="s">
        <v>0</v>
      </c>
      <c r="B3" s="14">
        <v>62920</v>
      </c>
    </row>
    <row r="4" spans="1:2" ht="19.5" customHeight="1">
      <c r="A4" s="108" t="s">
        <v>1</v>
      </c>
      <c r="B4" s="14">
        <v>35596</v>
      </c>
    </row>
    <row r="5" spans="1:2" ht="19.5" customHeight="1">
      <c r="A5" s="108" t="s">
        <v>149</v>
      </c>
      <c r="B5" s="109">
        <v>12.5</v>
      </c>
    </row>
    <row r="6" spans="1:2" ht="19.5" customHeight="1">
      <c r="A6" s="108" t="s">
        <v>150</v>
      </c>
      <c r="B6" s="109">
        <v>7.1</v>
      </c>
    </row>
    <row r="7" spans="1:2" ht="19.5" customHeight="1">
      <c r="A7" s="108" t="s">
        <v>2</v>
      </c>
      <c r="B7" s="108">
        <v>28</v>
      </c>
    </row>
    <row r="8" spans="1:2" ht="19.5" customHeight="1">
      <c r="A8" s="108" t="s">
        <v>3</v>
      </c>
      <c r="B8" s="108">
        <v>30</v>
      </c>
    </row>
    <row r="9" spans="1:2" ht="19.5" customHeight="1">
      <c r="A9" s="108" t="s">
        <v>4</v>
      </c>
      <c r="B9" s="108">
        <v>38</v>
      </c>
    </row>
    <row r="10" spans="1:2" ht="19.5" customHeight="1">
      <c r="A10" s="108" t="s">
        <v>5</v>
      </c>
      <c r="B10" s="108">
        <v>40</v>
      </c>
    </row>
    <row r="11" spans="1:2" ht="19.5" customHeight="1">
      <c r="A11" s="108" t="s">
        <v>6</v>
      </c>
      <c r="B11" s="110" t="s">
        <v>161</v>
      </c>
    </row>
    <row r="12" spans="1:2" ht="19.5" customHeight="1">
      <c r="A12" s="108" t="s">
        <v>7</v>
      </c>
      <c r="B12" s="14">
        <v>32731</v>
      </c>
    </row>
    <row r="13" spans="1:2" ht="31.5" customHeight="1">
      <c r="A13" s="122" t="s">
        <v>162</v>
      </c>
      <c r="B13" s="123"/>
    </row>
  </sheetData>
  <mergeCells count="1">
    <mergeCell ref="A13:B13"/>
  </mergeCells>
  <printOptions horizontalCentered="1"/>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ransitionEvaluation="1" transitionEntry="1"/>
  <dimension ref="A2:H32"/>
  <sheetViews>
    <sheetView workbookViewId="0" topLeftCell="A1">
      <selection activeCell="A1" sqref="A1"/>
    </sheetView>
  </sheetViews>
  <sheetFormatPr defaultColWidth="9.625" defaultRowHeight="12.75"/>
  <cols>
    <col min="1" max="1" width="15.625" style="2" customWidth="1"/>
    <col min="2" max="3" width="9.625" style="2" customWidth="1"/>
    <col min="4" max="4" width="15.625" style="2" customWidth="1"/>
    <col min="5" max="16384" width="9.625" style="2" customWidth="1"/>
  </cols>
  <sheetData>
    <row r="2" spans="1:5" ht="12.75">
      <c r="A2" s="26" t="s">
        <v>9</v>
      </c>
      <c r="B2" s="1"/>
      <c r="C2" s="1"/>
      <c r="D2" s="1"/>
      <c r="E2" s="1"/>
    </row>
    <row r="3" spans="1:5" ht="12.75">
      <c r="A3" s="27" t="s">
        <v>10</v>
      </c>
      <c r="B3" s="1"/>
      <c r="C3" s="1"/>
      <c r="D3" s="1"/>
      <c r="E3" s="1"/>
    </row>
    <row r="4" spans="1:5" ht="12.75">
      <c r="A4" s="26" t="s">
        <v>29</v>
      </c>
      <c r="B4" s="1"/>
      <c r="C4" s="1"/>
      <c r="D4" s="1"/>
      <c r="E4" s="1"/>
    </row>
    <row r="5" spans="1:5" ht="12.75">
      <c r="A5" s="26" t="s">
        <v>163</v>
      </c>
      <c r="B5" s="1"/>
      <c r="C5" s="1"/>
      <c r="D5" s="1"/>
      <c r="E5" s="1"/>
    </row>
    <row r="6" spans="1:5" ht="12.75">
      <c r="A6" s="50" t="s">
        <v>39</v>
      </c>
      <c r="B6" s="51"/>
      <c r="C6" s="111" t="s">
        <v>30</v>
      </c>
      <c r="D6" s="52" t="s">
        <v>42</v>
      </c>
      <c r="E6" s="51"/>
    </row>
    <row r="7" spans="1:5" ht="12.75">
      <c r="A7" s="12" t="s">
        <v>40</v>
      </c>
      <c r="B7" s="53" t="s">
        <v>41</v>
      </c>
      <c r="C7" s="112"/>
      <c r="D7" s="53" t="s">
        <v>40</v>
      </c>
      <c r="E7" s="53" t="s">
        <v>41</v>
      </c>
    </row>
    <row r="8" spans="1:5" ht="12.75">
      <c r="A8" s="16">
        <v>709000</v>
      </c>
      <c r="B8" s="104">
        <v>18.6</v>
      </c>
      <c r="C8" s="39">
        <v>1900</v>
      </c>
      <c r="D8" s="55">
        <v>23295</v>
      </c>
      <c r="E8" s="104">
        <v>19.2</v>
      </c>
    </row>
    <row r="9" spans="1:5" ht="12.75">
      <c r="A9" s="16">
        <v>948000</v>
      </c>
      <c r="B9" s="104">
        <v>20.5</v>
      </c>
      <c r="C9" s="39">
        <v>1910</v>
      </c>
      <c r="D9" s="55">
        <v>29039</v>
      </c>
      <c r="E9" s="104">
        <v>20.7</v>
      </c>
    </row>
    <row r="10" spans="1:5" ht="12.75">
      <c r="A10" s="16">
        <v>1274476</v>
      </c>
      <c r="B10" s="56">
        <v>23.9</v>
      </c>
      <c r="C10" s="39">
        <v>1920</v>
      </c>
      <c r="D10" s="55">
        <v>50805</v>
      </c>
      <c r="E10" s="56">
        <v>27.7</v>
      </c>
    </row>
    <row r="11" spans="1:5" ht="12.75">
      <c r="A11" s="16">
        <v>1126856</v>
      </c>
      <c r="B11" s="56">
        <v>18.3</v>
      </c>
      <c r="C11" s="39">
        <v>1930</v>
      </c>
      <c r="D11" s="55">
        <v>29482</v>
      </c>
      <c r="E11" s="56">
        <v>12.2</v>
      </c>
    </row>
    <row r="12" spans="1:5" ht="12.75">
      <c r="A12" s="16">
        <v>1595879</v>
      </c>
      <c r="B12" s="56">
        <v>24.2</v>
      </c>
      <c r="C12" s="39">
        <v>1940</v>
      </c>
      <c r="D12" s="55">
        <v>46342</v>
      </c>
      <c r="E12" s="56">
        <v>17.6</v>
      </c>
    </row>
    <row r="13" spans="1:5" ht="12.75">
      <c r="A13" s="16">
        <v>1667231</v>
      </c>
      <c r="B13" s="56">
        <v>22.1</v>
      </c>
      <c r="C13" s="39">
        <v>1950</v>
      </c>
      <c r="D13" s="55">
        <v>58180</v>
      </c>
      <c r="E13" s="56">
        <v>18.3</v>
      </c>
    </row>
    <row r="14" spans="1:5" ht="12.75">
      <c r="A14" s="16">
        <v>1523000</v>
      </c>
      <c r="B14" s="56">
        <v>17</v>
      </c>
      <c r="C14" s="39">
        <v>1960</v>
      </c>
      <c r="D14" s="55">
        <v>61090</v>
      </c>
      <c r="E14" s="56">
        <v>15.6</v>
      </c>
    </row>
    <row r="15" spans="1:5" ht="12.75">
      <c r="A15" s="16">
        <v>2158802</v>
      </c>
      <c r="B15" s="56">
        <v>21.2</v>
      </c>
      <c r="C15" s="39">
        <v>1970</v>
      </c>
      <c r="D15" s="55">
        <v>91933</v>
      </c>
      <c r="E15" s="56">
        <v>20.7</v>
      </c>
    </row>
    <row r="16" spans="1:8" ht="12.75">
      <c r="A16" s="16">
        <v>2390252</v>
      </c>
      <c r="B16" s="56">
        <v>21.2</v>
      </c>
      <c r="C16" s="39">
        <v>1980</v>
      </c>
      <c r="D16" s="55">
        <v>86898</v>
      </c>
      <c r="E16" s="56">
        <v>18.8</v>
      </c>
      <c r="F16" s="105"/>
      <c r="G16" s="106"/>
      <c r="H16" s="105"/>
    </row>
    <row r="17" spans="1:8" ht="12.75">
      <c r="A17" s="16">
        <v>2443489</v>
      </c>
      <c r="B17" s="56">
        <v>19.6</v>
      </c>
      <c r="C17" s="39">
        <v>1990</v>
      </c>
      <c r="D17" s="55">
        <v>76099</v>
      </c>
      <c r="E17" s="56">
        <v>16.3</v>
      </c>
      <c r="F17" s="105"/>
      <c r="G17" s="106"/>
      <c r="H17" s="105"/>
    </row>
    <row r="18" spans="1:8" ht="12.75">
      <c r="A18" s="16">
        <v>2371000</v>
      </c>
      <c r="B18" s="56">
        <v>18.8</v>
      </c>
      <c r="C18" s="39">
        <v>1991</v>
      </c>
      <c r="D18" s="55">
        <v>72747</v>
      </c>
      <c r="E18" s="56">
        <v>15.5</v>
      </c>
      <c r="F18" s="105"/>
      <c r="G18" s="106"/>
      <c r="H18" s="105"/>
    </row>
    <row r="19" spans="1:8" ht="12.75">
      <c r="A19" s="16">
        <v>2362000</v>
      </c>
      <c r="B19" s="56">
        <v>18.5</v>
      </c>
      <c r="C19" s="39">
        <v>1992</v>
      </c>
      <c r="D19" s="55">
        <v>71322</v>
      </c>
      <c r="E19" s="56">
        <v>15.1</v>
      </c>
      <c r="F19" s="105"/>
      <c r="G19" s="106"/>
      <c r="H19" s="105"/>
    </row>
    <row r="20" spans="1:8" ht="12.75">
      <c r="A20" s="16">
        <v>2334000</v>
      </c>
      <c r="B20" s="56">
        <v>18.1</v>
      </c>
      <c r="C20" s="39">
        <v>1993</v>
      </c>
      <c r="D20" s="55">
        <v>70771</v>
      </c>
      <c r="E20" s="56">
        <v>14.9</v>
      </c>
      <c r="F20" s="105"/>
      <c r="G20" s="106"/>
      <c r="H20" s="105"/>
    </row>
    <row r="21" spans="1:8" ht="12.75">
      <c r="A21" s="16">
        <v>2362000</v>
      </c>
      <c r="B21" s="56">
        <v>18.1</v>
      </c>
      <c r="C21" s="39">
        <v>1994</v>
      </c>
      <c r="D21" s="55">
        <v>70966</v>
      </c>
      <c r="E21" s="56">
        <v>14.8</v>
      </c>
      <c r="G21" s="106"/>
      <c r="H21" s="105"/>
    </row>
    <row r="22" spans="1:8" ht="12.75">
      <c r="A22" s="16">
        <v>2336000</v>
      </c>
      <c r="B22" s="56">
        <v>17.8</v>
      </c>
      <c r="C22" s="39">
        <v>1995</v>
      </c>
      <c r="D22" s="55">
        <v>71042</v>
      </c>
      <c r="E22" s="56">
        <v>14.7</v>
      </c>
      <c r="G22" s="106"/>
      <c r="H22" s="105"/>
    </row>
    <row r="23" spans="1:8" ht="12.75">
      <c r="A23" s="16">
        <v>2344000</v>
      </c>
      <c r="B23" s="56">
        <v>17.7</v>
      </c>
      <c r="C23" s="35">
        <v>1996</v>
      </c>
      <c r="D23" s="55">
        <v>68598</v>
      </c>
      <c r="E23" s="56">
        <v>14.1</v>
      </c>
      <c r="G23" s="106"/>
      <c r="H23" s="105"/>
    </row>
    <row r="24" spans="1:5" ht="12.75">
      <c r="A24" s="16">
        <v>2384000</v>
      </c>
      <c r="B24" s="56">
        <v>17.8</v>
      </c>
      <c r="C24" s="4">
        <v>1997</v>
      </c>
      <c r="D24" s="55">
        <v>66974</v>
      </c>
      <c r="E24" s="56">
        <v>13.7</v>
      </c>
    </row>
    <row r="25" spans="1:5" ht="12.75">
      <c r="A25" s="16">
        <v>2244000</v>
      </c>
      <c r="B25" s="56">
        <v>16.8</v>
      </c>
      <c r="C25" s="35">
        <v>1998</v>
      </c>
      <c r="D25" s="55">
        <v>65642</v>
      </c>
      <c r="E25" s="56">
        <v>13.4</v>
      </c>
    </row>
    <row r="26" spans="1:5" ht="12.75">
      <c r="A26" s="16">
        <v>2358000</v>
      </c>
      <c r="B26" s="56">
        <v>17.2</v>
      </c>
      <c r="C26" s="39">
        <v>1999</v>
      </c>
      <c r="D26" s="55">
        <v>67105</v>
      </c>
      <c r="E26" s="56">
        <v>13.6</v>
      </c>
    </row>
    <row r="27" spans="1:5" ht="12.75">
      <c r="A27" s="58">
        <v>2329000</v>
      </c>
      <c r="B27" s="66">
        <v>17</v>
      </c>
      <c r="C27" s="35">
        <v>2000</v>
      </c>
      <c r="D27" s="16">
        <v>66326</v>
      </c>
      <c r="E27" s="56">
        <v>13.3</v>
      </c>
    </row>
    <row r="28" spans="1:5" ht="12.75">
      <c r="A28" s="58">
        <v>2327000</v>
      </c>
      <c r="B28" s="66">
        <v>16.6</v>
      </c>
      <c r="C28" s="35">
        <v>2001</v>
      </c>
      <c r="D28" s="16">
        <v>66876</v>
      </c>
      <c r="E28" s="56">
        <v>13.4</v>
      </c>
    </row>
    <row r="29" spans="1:5" ht="12.75">
      <c r="A29" s="58">
        <v>2256000</v>
      </c>
      <c r="B29" s="66">
        <v>15.6</v>
      </c>
      <c r="C29" s="35">
        <v>2002</v>
      </c>
      <c r="D29" s="16">
        <v>65104</v>
      </c>
      <c r="E29" s="56">
        <v>13</v>
      </c>
    </row>
    <row r="30" spans="1:5" ht="12.75">
      <c r="A30" s="67">
        <v>2187000</v>
      </c>
      <c r="B30" s="68">
        <v>15</v>
      </c>
      <c r="C30" s="69">
        <v>2003</v>
      </c>
      <c r="D30" s="70">
        <v>62920</v>
      </c>
      <c r="E30" s="128">
        <v>12.5</v>
      </c>
    </row>
    <row r="31" spans="1:5" ht="63.75" customHeight="1">
      <c r="A31" s="129" t="s">
        <v>151</v>
      </c>
      <c r="B31" s="130"/>
      <c r="C31" s="130"/>
      <c r="D31" s="130"/>
      <c r="E31" s="130"/>
    </row>
    <row r="32" spans="1:5" ht="48" customHeight="1">
      <c r="A32" s="49" t="s">
        <v>164</v>
      </c>
      <c r="B32" s="113"/>
      <c r="C32" s="113"/>
      <c r="D32" s="113"/>
      <c r="E32" s="113"/>
    </row>
  </sheetData>
  <mergeCells count="3">
    <mergeCell ref="C6:C7"/>
    <mergeCell ref="A31:E31"/>
    <mergeCell ref="A32:E32"/>
  </mergeCells>
  <printOptions horizontalCentered="1"/>
  <pageMargins left="1.2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7"/>
  <sheetViews>
    <sheetView workbookViewId="0" topLeftCell="A1">
      <selection activeCell="A1" sqref="A1"/>
    </sheetView>
  </sheetViews>
  <sheetFormatPr defaultColWidth="9.00390625" defaultRowHeight="12.75"/>
  <cols>
    <col min="1" max="1" width="12.75390625" style="2" customWidth="1"/>
    <col min="2" max="3" width="6.25390625" style="2" bestFit="1" customWidth="1"/>
    <col min="4" max="4" width="8.25390625" style="2" customWidth="1"/>
    <col min="5" max="5" width="5.625" style="2" customWidth="1"/>
    <col min="6" max="7" width="6.25390625" style="2" bestFit="1" customWidth="1"/>
    <col min="8" max="8" width="8.125" style="2" customWidth="1"/>
    <col min="9" max="9" width="5.625" style="2" customWidth="1"/>
    <col min="10" max="16384" width="9.00390625" style="2" customWidth="1"/>
  </cols>
  <sheetData>
    <row r="1" ht="12.75">
      <c r="A1" s="93"/>
    </row>
    <row r="2" spans="1:9" ht="12.75">
      <c r="A2" s="26" t="s">
        <v>11</v>
      </c>
      <c r="B2" s="1"/>
      <c r="C2" s="1"/>
      <c r="D2" s="1"/>
      <c r="E2" s="1"/>
      <c r="F2" s="1"/>
      <c r="G2" s="1"/>
      <c r="H2" s="1"/>
      <c r="I2" s="1"/>
    </row>
    <row r="3" spans="1:9" ht="12.75">
      <c r="A3" s="27" t="s">
        <v>148</v>
      </c>
      <c r="B3" s="1"/>
      <c r="C3" s="1"/>
      <c r="D3" s="1"/>
      <c r="E3" s="1"/>
      <c r="F3" s="1"/>
      <c r="G3" s="1"/>
      <c r="H3" s="1"/>
      <c r="I3" s="1"/>
    </row>
    <row r="4" spans="1:9" ht="12.75">
      <c r="A4" s="1" t="s">
        <v>165</v>
      </c>
      <c r="B4" s="1"/>
      <c r="C4" s="1"/>
      <c r="D4" s="1"/>
      <c r="E4" s="1"/>
      <c r="F4" s="1"/>
      <c r="G4" s="1"/>
      <c r="H4" s="1"/>
      <c r="I4" s="1"/>
    </row>
    <row r="5" spans="1:9" ht="12.75">
      <c r="A5" s="111" t="s">
        <v>51</v>
      </c>
      <c r="B5" s="74" t="s">
        <v>46</v>
      </c>
      <c r="C5" s="74"/>
      <c r="D5" s="74"/>
      <c r="E5" s="51"/>
      <c r="F5" s="73" t="s">
        <v>47</v>
      </c>
      <c r="G5" s="74"/>
      <c r="H5" s="74"/>
      <c r="I5" s="51"/>
    </row>
    <row r="6" spans="1:9" ht="12.75">
      <c r="A6" s="114"/>
      <c r="B6" s="94">
        <v>1983</v>
      </c>
      <c r="C6" s="95">
        <v>1993</v>
      </c>
      <c r="D6" s="96">
        <v>2003</v>
      </c>
      <c r="E6" s="97"/>
      <c r="F6" s="94">
        <v>1983</v>
      </c>
      <c r="G6" s="95">
        <v>1993</v>
      </c>
      <c r="H6" s="96">
        <v>2003</v>
      </c>
      <c r="I6" s="97"/>
    </row>
    <row r="7" spans="1:9" ht="12.75">
      <c r="A7" s="115"/>
      <c r="B7" s="98" t="s">
        <v>41</v>
      </c>
      <c r="C7" s="98" t="s">
        <v>41</v>
      </c>
      <c r="D7" s="53" t="s">
        <v>40</v>
      </c>
      <c r="E7" s="12" t="s">
        <v>41</v>
      </c>
      <c r="F7" s="98" t="s">
        <v>41</v>
      </c>
      <c r="G7" s="98" t="s">
        <v>41</v>
      </c>
      <c r="H7" s="53" t="s">
        <v>40</v>
      </c>
      <c r="I7" s="12" t="s">
        <v>41</v>
      </c>
    </row>
    <row r="8" spans="1:9" ht="12.75">
      <c r="A8" s="35"/>
      <c r="B8" s="39"/>
      <c r="C8" s="39"/>
      <c r="D8" s="39"/>
      <c r="E8" s="39"/>
      <c r="F8" s="39"/>
      <c r="G8" s="39"/>
      <c r="H8" s="39"/>
      <c r="I8" s="39"/>
    </row>
    <row r="9" spans="1:9" ht="19.5" customHeight="1">
      <c r="A9" s="35" t="s">
        <v>43</v>
      </c>
      <c r="B9" s="56">
        <v>10.7</v>
      </c>
      <c r="C9" s="56">
        <v>5.5</v>
      </c>
      <c r="D9" s="16">
        <v>1140</v>
      </c>
      <c r="E9" s="56">
        <v>3.1</v>
      </c>
      <c r="F9" s="56">
        <v>29.2</v>
      </c>
      <c r="G9" s="56">
        <v>15.2</v>
      </c>
      <c r="H9" s="55">
        <v>3106</v>
      </c>
      <c r="I9" s="56">
        <v>8.8</v>
      </c>
    </row>
    <row r="10" spans="1:9" ht="19.5" customHeight="1">
      <c r="A10" s="35" t="s">
        <v>12</v>
      </c>
      <c r="B10" s="56">
        <v>56.7</v>
      </c>
      <c r="C10" s="56">
        <v>48.5</v>
      </c>
      <c r="D10" s="16">
        <v>12566</v>
      </c>
      <c r="E10" s="56">
        <v>36.2</v>
      </c>
      <c r="F10" s="56">
        <v>63.2</v>
      </c>
      <c r="G10" s="56">
        <v>62.2</v>
      </c>
      <c r="H10" s="55">
        <v>17220</v>
      </c>
      <c r="I10" s="56">
        <v>50.6</v>
      </c>
    </row>
    <row r="11" spans="1:9" ht="19.5" customHeight="1">
      <c r="A11" s="35" t="s">
        <v>13</v>
      </c>
      <c r="B11" s="56">
        <v>37.9</v>
      </c>
      <c r="C11" s="56">
        <v>42.4</v>
      </c>
      <c r="D11" s="16">
        <v>26687</v>
      </c>
      <c r="E11" s="56">
        <v>40</v>
      </c>
      <c r="F11" s="56">
        <v>30</v>
      </c>
      <c r="G11" s="56">
        <v>35.7</v>
      </c>
      <c r="H11" s="55">
        <v>23828</v>
      </c>
      <c r="I11" s="56">
        <v>36</v>
      </c>
    </row>
    <row r="12" spans="1:9" ht="19.5" customHeight="1">
      <c r="A12" s="35" t="s">
        <v>14</v>
      </c>
      <c r="B12" s="56">
        <v>19.7</v>
      </c>
      <c r="C12" s="56">
        <v>16.3</v>
      </c>
      <c r="D12" s="16">
        <v>11795</v>
      </c>
      <c r="E12" s="56">
        <v>15.2</v>
      </c>
      <c r="F12" s="56">
        <v>14.2</v>
      </c>
      <c r="G12" s="56">
        <v>13.9</v>
      </c>
      <c r="H12" s="55">
        <v>10549</v>
      </c>
      <c r="I12" s="56">
        <v>13.4</v>
      </c>
    </row>
    <row r="13" spans="1:9" ht="19.5" customHeight="1">
      <c r="A13" s="35" t="s">
        <v>44</v>
      </c>
      <c r="B13" s="56">
        <v>6.1</v>
      </c>
      <c r="C13" s="56">
        <v>6.1</v>
      </c>
      <c r="D13" s="16">
        <v>10732</v>
      </c>
      <c r="E13" s="56">
        <v>6.4</v>
      </c>
      <c r="F13" s="56">
        <v>3.1</v>
      </c>
      <c r="G13" s="56">
        <v>3.4</v>
      </c>
      <c r="H13" s="55">
        <v>8216</v>
      </c>
      <c r="I13" s="56">
        <v>4.2</v>
      </c>
    </row>
    <row r="14" spans="1:9" ht="19.5" customHeight="1">
      <c r="A14" s="12" t="s">
        <v>15</v>
      </c>
      <c r="B14" s="99">
        <v>17.7</v>
      </c>
      <c r="C14" s="99">
        <v>15.4</v>
      </c>
      <c r="D14" s="100">
        <v>62920</v>
      </c>
      <c r="E14" s="99">
        <v>12.8</v>
      </c>
      <c r="F14" s="99">
        <v>16.8</v>
      </c>
      <c r="G14" s="99">
        <v>14.6</v>
      </c>
      <c r="H14" s="100">
        <v>62920</v>
      </c>
      <c r="I14" s="99">
        <v>12.3</v>
      </c>
    </row>
    <row r="15" spans="1:9" ht="25.5">
      <c r="A15" s="101" t="s">
        <v>45</v>
      </c>
      <c r="B15" s="102">
        <v>26</v>
      </c>
      <c r="C15" s="103">
        <v>28</v>
      </c>
      <c r="D15" s="116">
        <v>30</v>
      </c>
      <c r="E15" s="117"/>
      <c r="F15" s="102">
        <v>24</v>
      </c>
      <c r="G15" s="103">
        <v>26</v>
      </c>
      <c r="H15" s="116">
        <v>28</v>
      </c>
      <c r="I15" s="117"/>
    </row>
    <row r="16" spans="1:9" ht="38.25" customHeight="1">
      <c r="A16" s="131" t="s">
        <v>52</v>
      </c>
      <c r="B16" s="130"/>
      <c r="C16" s="130"/>
      <c r="D16" s="130"/>
      <c r="E16" s="130"/>
      <c r="F16" s="130"/>
      <c r="G16" s="130"/>
      <c r="H16" s="130"/>
      <c r="I16" s="130"/>
    </row>
    <row r="17" spans="1:9" ht="30.75" customHeight="1">
      <c r="A17" s="49" t="s">
        <v>166</v>
      </c>
      <c r="B17" s="113"/>
      <c r="C17" s="113"/>
      <c r="D17" s="113"/>
      <c r="E17" s="113"/>
      <c r="F17" s="113"/>
      <c r="G17" s="113"/>
      <c r="H17" s="113"/>
      <c r="I17" s="113"/>
    </row>
  </sheetData>
  <mergeCells count="5">
    <mergeCell ref="A5:A7"/>
    <mergeCell ref="D15:E15"/>
    <mergeCell ref="H15:I15"/>
    <mergeCell ref="A16:I16"/>
    <mergeCell ref="A17:I17"/>
  </mergeCells>
  <printOptions horizontalCentered="1"/>
  <pageMargins left="1" right="0.75" top="1" bottom="1" header="0.5" footer="0.5"/>
  <pageSetup fitToHeight="1" fitToWidth="1" orientation="portrait" r:id="rId1"/>
</worksheet>
</file>

<file path=xl/worksheets/sheet5.xml><?xml version="1.0" encoding="utf-8"?>
<worksheet xmlns="http://schemas.openxmlformats.org/spreadsheetml/2006/main" xmlns:r="http://schemas.openxmlformats.org/officeDocument/2006/relationships">
  <dimension ref="A1:K17"/>
  <sheetViews>
    <sheetView workbookViewId="0" topLeftCell="A1">
      <selection activeCell="A1" sqref="A1"/>
    </sheetView>
  </sheetViews>
  <sheetFormatPr defaultColWidth="9.00390625" defaultRowHeight="12.75"/>
  <cols>
    <col min="1" max="16384" width="11.125" style="2" customWidth="1"/>
  </cols>
  <sheetData>
    <row r="1" ht="12.75">
      <c r="A1" s="72"/>
    </row>
    <row r="2" spans="1:11" ht="12.75">
      <c r="A2" s="26" t="s">
        <v>16</v>
      </c>
      <c r="B2" s="1"/>
      <c r="C2" s="1"/>
      <c r="D2" s="1"/>
      <c r="E2" s="1"/>
      <c r="F2" s="1"/>
      <c r="G2" s="1"/>
      <c r="H2" s="1"/>
      <c r="I2" s="1"/>
      <c r="J2" s="1"/>
      <c r="K2" s="1"/>
    </row>
    <row r="3" spans="1:11" ht="12.75">
      <c r="A3" s="27" t="s">
        <v>17</v>
      </c>
      <c r="B3" s="1"/>
      <c r="C3" s="1"/>
      <c r="D3" s="1"/>
      <c r="E3" s="1"/>
      <c r="F3" s="1"/>
      <c r="G3" s="1"/>
      <c r="H3" s="1"/>
      <c r="I3" s="1"/>
      <c r="J3" s="1"/>
      <c r="K3" s="1"/>
    </row>
    <row r="4" spans="1:11" ht="12.75">
      <c r="A4" s="26" t="s">
        <v>167</v>
      </c>
      <c r="B4" s="1"/>
      <c r="C4" s="1"/>
      <c r="D4" s="1"/>
      <c r="E4" s="1"/>
      <c r="F4" s="1"/>
      <c r="G4" s="1"/>
      <c r="H4" s="1"/>
      <c r="I4" s="1"/>
      <c r="J4" s="1"/>
      <c r="K4" s="1"/>
    </row>
    <row r="5" spans="1:11" ht="12.75">
      <c r="A5" s="118" t="s">
        <v>51</v>
      </c>
      <c r="B5" s="73">
        <v>1993</v>
      </c>
      <c r="C5" s="74"/>
      <c r="D5" s="74"/>
      <c r="E5" s="74"/>
      <c r="F5" s="51"/>
      <c r="G5" s="73">
        <v>2003</v>
      </c>
      <c r="H5" s="74"/>
      <c r="I5" s="74"/>
      <c r="J5" s="74"/>
      <c r="K5" s="51"/>
    </row>
    <row r="6" spans="1:11" ht="25.5">
      <c r="A6" s="119"/>
      <c r="B6" s="75" t="s">
        <v>57</v>
      </c>
      <c r="C6" s="75" t="s">
        <v>56</v>
      </c>
      <c r="D6" s="75" t="s">
        <v>55</v>
      </c>
      <c r="E6" s="75" t="s">
        <v>54</v>
      </c>
      <c r="F6" s="75" t="s">
        <v>53</v>
      </c>
      <c r="G6" s="75" t="s">
        <v>57</v>
      </c>
      <c r="H6" s="75" t="s">
        <v>56</v>
      </c>
      <c r="I6" s="75" t="s">
        <v>55</v>
      </c>
      <c r="J6" s="75" t="s">
        <v>54</v>
      </c>
      <c r="K6" s="75" t="s">
        <v>53</v>
      </c>
    </row>
    <row r="7" spans="1:11" s="64" customFormat="1" ht="19.5" customHeight="1">
      <c r="A7" s="76" t="s">
        <v>8</v>
      </c>
      <c r="B7" s="77">
        <v>70771</v>
      </c>
      <c r="C7" s="77">
        <v>46455</v>
      </c>
      <c r="D7" s="92">
        <v>65.6</v>
      </c>
      <c r="E7" s="77">
        <v>18226</v>
      </c>
      <c r="F7" s="77">
        <v>6082</v>
      </c>
      <c r="G7" s="79">
        <v>62920</v>
      </c>
      <c r="H7" s="77">
        <v>41204</v>
      </c>
      <c r="I7" s="78">
        <v>65.5</v>
      </c>
      <c r="J7" s="77">
        <v>15592</v>
      </c>
      <c r="K7" s="77">
        <f>4579+1169+366</f>
        <v>6114</v>
      </c>
    </row>
    <row r="8" spans="1:11" s="64" customFormat="1" ht="12.75" customHeight="1">
      <c r="A8" s="86"/>
      <c r="B8" s="80"/>
      <c r="C8" s="80"/>
      <c r="D8" s="82"/>
      <c r="E8" s="80"/>
      <c r="F8" s="80"/>
      <c r="G8" s="80"/>
      <c r="H8" s="80"/>
      <c r="I8" s="82"/>
      <c r="J8" s="80"/>
      <c r="K8" s="80"/>
    </row>
    <row r="9" spans="1:11" ht="19.5" customHeight="1">
      <c r="A9" s="83" t="s">
        <v>58</v>
      </c>
      <c r="B9" s="80">
        <v>4953</v>
      </c>
      <c r="C9" s="80">
        <v>4905</v>
      </c>
      <c r="D9" s="82">
        <v>99</v>
      </c>
      <c r="E9" s="80">
        <v>46</v>
      </c>
      <c r="F9" s="9" t="s">
        <v>168</v>
      </c>
      <c r="G9" s="80">
        <v>3106</v>
      </c>
      <c r="H9" s="80">
        <v>3090</v>
      </c>
      <c r="I9" s="84">
        <v>99.5</v>
      </c>
      <c r="J9" s="80">
        <v>14</v>
      </c>
      <c r="K9" s="9">
        <v>1</v>
      </c>
    </row>
    <row r="10" spans="1:11" ht="19.5" customHeight="1">
      <c r="A10" s="86" t="s">
        <v>18</v>
      </c>
      <c r="B10" s="80">
        <v>22312</v>
      </c>
      <c r="C10" s="80">
        <v>20938</v>
      </c>
      <c r="D10" s="82">
        <v>93.8</v>
      </c>
      <c r="E10" s="80">
        <v>1326</v>
      </c>
      <c r="F10" s="80">
        <v>47</v>
      </c>
      <c r="G10" s="80">
        <v>17220</v>
      </c>
      <c r="H10" s="80">
        <v>16559</v>
      </c>
      <c r="I10" s="84">
        <v>96.2</v>
      </c>
      <c r="J10" s="80">
        <v>640</v>
      </c>
      <c r="K10" s="80">
        <f>16+2</f>
        <v>18</v>
      </c>
    </row>
    <row r="11" spans="1:11" ht="19.5" customHeight="1">
      <c r="A11" s="86" t="s">
        <v>19</v>
      </c>
      <c r="B11" s="80">
        <v>17463</v>
      </c>
      <c r="C11" s="80">
        <v>13386</v>
      </c>
      <c r="D11" s="82">
        <v>76.7</v>
      </c>
      <c r="E11" s="80">
        <v>3714</v>
      </c>
      <c r="F11" s="80">
        <v>362</v>
      </c>
      <c r="G11" s="80">
        <v>14936</v>
      </c>
      <c r="H11" s="80">
        <v>12635</v>
      </c>
      <c r="I11" s="84">
        <v>84.6</v>
      </c>
      <c r="J11" s="80">
        <v>2119</v>
      </c>
      <c r="K11" s="80">
        <f>163+13+2</f>
        <v>178</v>
      </c>
    </row>
    <row r="12" spans="1:11" ht="19.5" customHeight="1">
      <c r="A12" s="86" t="s">
        <v>20</v>
      </c>
      <c r="B12" s="80">
        <v>10068</v>
      </c>
      <c r="C12" s="80">
        <v>4784</v>
      </c>
      <c r="D12" s="82">
        <v>47.5</v>
      </c>
      <c r="E12" s="80">
        <v>4331</v>
      </c>
      <c r="F12" s="80">
        <v>951</v>
      </c>
      <c r="G12" s="80">
        <v>8892</v>
      </c>
      <c r="H12" s="80">
        <v>5176</v>
      </c>
      <c r="I12" s="84">
        <v>58.2</v>
      </c>
      <c r="J12" s="80">
        <v>3129</v>
      </c>
      <c r="K12" s="80">
        <f>502+77+7</f>
        <v>586</v>
      </c>
    </row>
    <row r="13" spans="1:11" ht="19.5" customHeight="1">
      <c r="A13" s="86" t="s">
        <v>21</v>
      </c>
      <c r="B13" s="80">
        <v>6425</v>
      </c>
      <c r="C13" s="80">
        <v>1623</v>
      </c>
      <c r="D13" s="82">
        <v>25.3</v>
      </c>
      <c r="E13" s="80">
        <v>3369</v>
      </c>
      <c r="F13" s="80">
        <v>1433</v>
      </c>
      <c r="G13" s="80">
        <v>5832</v>
      </c>
      <c r="H13" s="80">
        <v>1969</v>
      </c>
      <c r="I13" s="84">
        <v>33.8</v>
      </c>
      <c r="J13" s="80">
        <v>2890</v>
      </c>
      <c r="K13" s="80">
        <f>770+166+36</f>
        <v>972</v>
      </c>
    </row>
    <row r="14" spans="1:11" ht="19.5" customHeight="1">
      <c r="A14" s="86" t="s">
        <v>22</v>
      </c>
      <c r="B14" s="80">
        <v>4039</v>
      </c>
      <c r="C14" s="80">
        <v>532</v>
      </c>
      <c r="D14" s="82">
        <v>13.2</v>
      </c>
      <c r="E14" s="80">
        <v>2238</v>
      </c>
      <c r="F14" s="80">
        <v>1269</v>
      </c>
      <c r="G14" s="80">
        <v>4717</v>
      </c>
      <c r="H14" s="80">
        <v>995</v>
      </c>
      <c r="I14" s="84">
        <v>21.1</v>
      </c>
      <c r="J14" s="80">
        <v>2440</v>
      </c>
      <c r="K14" s="80">
        <v>1282</v>
      </c>
    </row>
    <row r="15" spans="1:11" ht="19.5" customHeight="1">
      <c r="A15" s="86" t="s">
        <v>23</v>
      </c>
      <c r="B15" s="80">
        <v>5510</v>
      </c>
      <c r="C15" s="80">
        <v>287</v>
      </c>
      <c r="D15" s="82">
        <v>5.2</v>
      </c>
      <c r="E15" s="80">
        <v>3202</v>
      </c>
      <c r="F15" s="80">
        <v>2019</v>
      </c>
      <c r="G15" s="80">
        <v>8216</v>
      </c>
      <c r="H15" s="80">
        <f>514+167+60+20+12+3+3</f>
        <v>779</v>
      </c>
      <c r="I15" s="135">
        <v>9.5</v>
      </c>
      <c r="J15" s="80">
        <f>1810+1091+578+370+222+144+145</f>
        <v>4360</v>
      </c>
      <c r="K15" s="80">
        <f>851+268+91+593+201+87+295+108+37+165+53+22+111+28+12+73+15+7+51+6+3</f>
        <v>3077</v>
      </c>
    </row>
    <row r="16" spans="1:11" ht="30" customHeight="1">
      <c r="A16" s="30" t="s">
        <v>45</v>
      </c>
      <c r="B16" s="87">
        <v>26</v>
      </c>
      <c r="C16" s="87">
        <v>24</v>
      </c>
      <c r="D16" s="89" t="s">
        <v>59</v>
      </c>
      <c r="E16" s="87">
        <v>34</v>
      </c>
      <c r="F16" s="90">
        <v>40</v>
      </c>
      <c r="G16" s="87">
        <v>28</v>
      </c>
      <c r="H16" s="87">
        <v>25</v>
      </c>
      <c r="I16" s="89" t="s">
        <v>59</v>
      </c>
      <c r="J16" s="87">
        <v>38</v>
      </c>
      <c r="K16" s="87">
        <v>45</v>
      </c>
    </row>
    <row r="17" spans="1:11" ht="21" customHeight="1">
      <c r="A17" s="136" t="s">
        <v>169</v>
      </c>
      <c r="B17" s="137"/>
      <c r="C17" s="137"/>
      <c r="D17" s="137"/>
      <c r="E17" s="137"/>
      <c r="F17" s="137"/>
      <c r="G17" s="137"/>
      <c r="H17" s="137"/>
      <c r="I17" s="137"/>
      <c r="J17" s="137"/>
      <c r="K17" s="137"/>
    </row>
  </sheetData>
  <mergeCells count="2">
    <mergeCell ref="A5:A6"/>
    <mergeCell ref="A17:K17"/>
  </mergeCells>
  <printOptions horizontalCentered="1"/>
  <pageMargins left="0.25" right="0.25" top="1" bottom="1" header="0.5" footer="0.5"/>
  <pageSetup orientation="landscape"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A1" sqref="A1"/>
    </sheetView>
  </sheetViews>
  <sheetFormatPr defaultColWidth="9.00390625" defaultRowHeight="12.75"/>
  <cols>
    <col min="1" max="1" width="10.875" style="2" customWidth="1"/>
    <col min="2" max="16384" width="10.00390625" style="2" customWidth="1"/>
  </cols>
  <sheetData>
    <row r="1" ht="12.75">
      <c r="A1" s="72"/>
    </row>
    <row r="2" spans="1:11" ht="12.75">
      <c r="A2" s="26" t="s">
        <v>24</v>
      </c>
      <c r="B2" s="1"/>
      <c r="C2" s="1"/>
      <c r="D2" s="1"/>
      <c r="E2" s="1"/>
      <c r="F2" s="1"/>
      <c r="G2" s="1"/>
      <c r="H2" s="1"/>
      <c r="I2" s="1"/>
      <c r="J2" s="1"/>
      <c r="K2" s="1"/>
    </row>
    <row r="3" spans="1:11" ht="12.75">
      <c r="A3" s="27" t="s">
        <v>25</v>
      </c>
      <c r="B3" s="1"/>
      <c r="C3" s="1"/>
      <c r="D3" s="1"/>
      <c r="E3" s="1"/>
      <c r="F3" s="1"/>
      <c r="G3" s="1"/>
      <c r="H3" s="1"/>
      <c r="I3" s="1"/>
      <c r="J3" s="1"/>
      <c r="K3" s="1"/>
    </row>
    <row r="4" spans="1:11" ht="12.75">
      <c r="A4" s="26" t="s">
        <v>167</v>
      </c>
      <c r="B4" s="1"/>
      <c r="C4" s="1"/>
      <c r="D4" s="1"/>
      <c r="E4" s="1"/>
      <c r="F4" s="1"/>
      <c r="G4" s="1"/>
      <c r="H4" s="1"/>
      <c r="I4" s="1"/>
      <c r="J4" s="1"/>
      <c r="K4" s="1"/>
    </row>
    <row r="5" spans="1:11" ht="12.75">
      <c r="A5" s="118" t="s">
        <v>51</v>
      </c>
      <c r="B5" s="73">
        <v>1993</v>
      </c>
      <c r="C5" s="74"/>
      <c r="D5" s="74"/>
      <c r="E5" s="74"/>
      <c r="F5" s="51"/>
      <c r="G5" s="73">
        <v>2003</v>
      </c>
      <c r="H5" s="74"/>
      <c r="I5" s="74"/>
      <c r="J5" s="74"/>
      <c r="K5" s="51"/>
    </row>
    <row r="6" spans="1:11" ht="38.25">
      <c r="A6" s="119"/>
      <c r="B6" s="75" t="s">
        <v>57</v>
      </c>
      <c r="C6" s="75" t="s">
        <v>56</v>
      </c>
      <c r="D6" s="75" t="s">
        <v>55</v>
      </c>
      <c r="E6" s="75" t="s">
        <v>54</v>
      </c>
      <c r="F6" s="75" t="s">
        <v>53</v>
      </c>
      <c r="G6" s="75" t="s">
        <v>57</v>
      </c>
      <c r="H6" s="75" t="s">
        <v>56</v>
      </c>
      <c r="I6" s="75" t="s">
        <v>55</v>
      </c>
      <c r="J6" s="75" t="s">
        <v>54</v>
      </c>
      <c r="K6" s="75" t="s">
        <v>53</v>
      </c>
    </row>
    <row r="7" spans="1:11" ht="19.5" customHeight="1">
      <c r="A7" s="76" t="s">
        <v>8</v>
      </c>
      <c r="B7" s="77">
        <v>70771</v>
      </c>
      <c r="C7" s="77">
        <v>46722</v>
      </c>
      <c r="D7" s="78">
        <v>66</v>
      </c>
      <c r="E7" s="77">
        <v>18100</v>
      </c>
      <c r="F7" s="77">
        <v>5942</v>
      </c>
      <c r="G7" s="79">
        <v>62920</v>
      </c>
      <c r="H7" s="77">
        <v>41019</v>
      </c>
      <c r="I7" s="78">
        <v>65.2</v>
      </c>
      <c r="J7" s="77">
        <v>15949</v>
      </c>
      <c r="K7" s="77">
        <f>4683+975+281</f>
        <v>5939</v>
      </c>
    </row>
    <row r="8" spans="1:11" ht="12.75">
      <c r="A8" s="5"/>
      <c r="B8" s="80"/>
      <c r="C8" s="80"/>
      <c r="D8" s="81"/>
      <c r="E8" s="80"/>
      <c r="F8" s="80"/>
      <c r="G8" s="80"/>
      <c r="H8" s="80"/>
      <c r="I8" s="82"/>
      <c r="J8" s="80"/>
      <c r="K8" s="80"/>
    </row>
    <row r="9" spans="1:11" ht="19.5" customHeight="1">
      <c r="A9" s="83" t="s">
        <v>58</v>
      </c>
      <c r="B9" s="80">
        <v>1858</v>
      </c>
      <c r="C9" s="80">
        <v>1853</v>
      </c>
      <c r="D9" s="84">
        <v>99.7</v>
      </c>
      <c r="E9" s="80">
        <v>5</v>
      </c>
      <c r="F9" s="85" t="s">
        <v>168</v>
      </c>
      <c r="G9" s="80">
        <v>1140</v>
      </c>
      <c r="H9" s="80">
        <v>1138</v>
      </c>
      <c r="I9" s="82">
        <v>99.8</v>
      </c>
      <c r="J9" s="80">
        <v>1</v>
      </c>
      <c r="K9" s="85" t="s">
        <v>168</v>
      </c>
    </row>
    <row r="10" spans="1:11" ht="19.5" customHeight="1">
      <c r="A10" s="86" t="s">
        <v>18</v>
      </c>
      <c r="B10" s="80">
        <v>17159</v>
      </c>
      <c r="C10" s="80">
        <v>16653</v>
      </c>
      <c r="D10" s="84">
        <v>97.1</v>
      </c>
      <c r="E10" s="80">
        <v>495</v>
      </c>
      <c r="F10" s="80">
        <v>9</v>
      </c>
      <c r="G10" s="80">
        <v>12566</v>
      </c>
      <c r="H10" s="80">
        <v>12319</v>
      </c>
      <c r="I10" s="82">
        <v>98</v>
      </c>
      <c r="J10" s="80">
        <v>241</v>
      </c>
      <c r="K10" s="80">
        <v>4</v>
      </c>
    </row>
    <row r="11" spans="1:11" ht="19.5" customHeight="1">
      <c r="A11" s="86" t="s">
        <v>19</v>
      </c>
      <c r="B11" s="80">
        <v>19767</v>
      </c>
      <c r="C11" s="80">
        <v>17024</v>
      </c>
      <c r="D11" s="84">
        <v>86.1</v>
      </c>
      <c r="E11" s="80">
        <v>2630</v>
      </c>
      <c r="F11" s="80">
        <v>110</v>
      </c>
      <c r="G11" s="80">
        <v>15974</v>
      </c>
      <c r="H11" s="80">
        <v>14450</v>
      </c>
      <c r="I11" s="82">
        <v>90.5</v>
      </c>
      <c r="J11" s="80">
        <v>1455</v>
      </c>
      <c r="K11" s="80">
        <f>63+3</f>
        <v>66</v>
      </c>
    </row>
    <row r="12" spans="1:11" ht="19.5" customHeight="1">
      <c r="A12" s="86" t="s">
        <v>20</v>
      </c>
      <c r="B12" s="80">
        <v>11873</v>
      </c>
      <c r="C12" s="80">
        <v>7315</v>
      </c>
      <c r="D12" s="84">
        <v>61.6</v>
      </c>
      <c r="E12" s="80">
        <v>3994</v>
      </c>
      <c r="F12" s="80">
        <v>563</v>
      </c>
      <c r="G12" s="80">
        <v>10713</v>
      </c>
      <c r="H12" s="80">
        <v>7499</v>
      </c>
      <c r="I12" s="82">
        <v>70</v>
      </c>
      <c r="J12" s="80">
        <v>2877</v>
      </c>
      <c r="K12" s="80">
        <f>315+16+2</f>
        <v>333</v>
      </c>
    </row>
    <row r="13" spans="1:11" ht="19.5" customHeight="1">
      <c r="A13" s="86" t="s">
        <v>21</v>
      </c>
      <c r="B13" s="80">
        <v>7217</v>
      </c>
      <c r="C13" s="80">
        <v>2611</v>
      </c>
      <c r="D13" s="84">
        <v>36.2</v>
      </c>
      <c r="E13" s="80">
        <v>3582</v>
      </c>
      <c r="F13" s="80">
        <v>1024</v>
      </c>
      <c r="G13" s="80">
        <v>6699</v>
      </c>
      <c r="H13" s="80">
        <v>3079</v>
      </c>
      <c r="I13" s="82">
        <v>46</v>
      </c>
      <c r="J13" s="80">
        <v>2967</v>
      </c>
      <c r="K13" s="80">
        <f>570+71+12</f>
        <v>653</v>
      </c>
    </row>
    <row r="14" spans="1:11" ht="19.5" customHeight="1">
      <c r="A14" s="86" t="s">
        <v>22</v>
      </c>
      <c r="B14" s="80">
        <v>4718</v>
      </c>
      <c r="C14" s="80">
        <v>803</v>
      </c>
      <c r="D14" s="84">
        <v>17</v>
      </c>
      <c r="E14" s="80">
        <v>2632</v>
      </c>
      <c r="F14" s="80">
        <v>1282</v>
      </c>
      <c r="G14" s="80">
        <v>5096</v>
      </c>
      <c r="H14" s="80">
        <v>1430</v>
      </c>
      <c r="I14" s="82">
        <v>28.1</v>
      </c>
      <c r="J14" s="80">
        <v>2694</v>
      </c>
      <c r="K14" s="80">
        <f>830+119+22</f>
        <v>971</v>
      </c>
    </row>
    <row r="15" spans="1:11" ht="19.5" customHeight="1">
      <c r="A15" s="10" t="s">
        <v>23</v>
      </c>
      <c r="B15" s="80">
        <v>8177</v>
      </c>
      <c r="C15" s="80">
        <v>461</v>
      </c>
      <c r="D15" s="84">
        <v>5.6</v>
      </c>
      <c r="E15" s="80">
        <v>4762</v>
      </c>
      <c r="F15" s="80">
        <v>2954</v>
      </c>
      <c r="G15" s="80">
        <f>3917+2691+1772+940+560+394+458</f>
        <v>10732</v>
      </c>
      <c r="H15" s="80">
        <f>671+275+103+18+20+9+8</f>
        <v>1104</v>
      </c>
      <c r="I15" s="82">
        <v>10.3</v>
      </c>
      <c r="J15" s="80">
        <f>2069+1378+889+490+305+257+326</f>
        <v>5714</v>
      </c>
      <c r="K15" s="80">
        <f>907+786+555+292+176+96+89+228+193+161+83+49+26+26+42+57+64+57+10+6+9</f>
        <v>3912</v>
      </c>
    </row>
    <row r="16" spans="1:11" ht="33.75" customHeight="1">
      <c r="A16" s="30" t="s">
        <v>45</v>
      </c>
      <c r="B16" s="87">
        <v>28</v>
      </c>
      <c r="C16" s="88">
        <v>26</v>
      </c>
      <c r="D16" s="89" t="s">
        <v>59</v>
      </c>
      <c r="E16" s="87">
        <v>36</v>
      </c>
      <c r="F16" s="90">
        <v>44</v>
      </c>
      <c r="G16" s="87">
        <v>30</v>
      </c>
      <c r="H16" s="87">
        <v>27</v>
      </c>
      <c r="I16" s="89" t="s">
        <v>59</v>
      </c>
      <c r="J16" s="87">
        <v>40</v>
      </c>
      <c r="K16" s="87">
        <v>45</v>
      </c>
    </row>
    <row r="17" spans="1:11" ht="12.75">
      <c r="A17" s="136" t="s">
        <v>169</v>
      </c>
      <c r="B17" s="137"/>
      <c r="C17" s="137"/>
      <c r="D17" s="137"/>
      <c r="E17" s="137"/>
      <c r="F17" s="137"/>
      <c r="G17" s="137"/>
      <c r="H17" s="137"/>
      <c r="I17" s="137"/>
      <c r="J17" s="137"/>
      <c r="K17" s="137"/>
    </row>
    <row r="18" ht="12.75">
      <c r="A18" s="91"/>
    </row>
  </sheetData>
  <mergeCells count="2">
    <mergeCell ref="A5:A6"/>
    <mergeCell ref="A17:K17"/>
  </mergeCells>
  <printOptions horizontalCentered="1"/>
  <pageMargins left="0.25" right="0.25" top="1" bottom="1" header="0.5" footer="0.5"/>
  <pageSetup orientation="landscape" r:id="rId1"/>
</worksheet>
</file>

<file path=xl/worksheets/sheet7.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9.00390625" defaultRowHeight="12.75"/>
  <cols>
    <col min="1" max="1" width="15.625" style="2" customWidth="1"/>
    <col min="2" max="3" width="9.625" style="2" customWidth="1"/>
    <col min="4" max="4" width="15.625" style="2" customWidth="1"/>
    <col min="5" max="5" width="9.625" style="2" customWidth="1"/>
    <col min="6" max="6" width="9.00390625" style="2" customWidth="1"/>
    <col min="7" max="7" width="11.75390625" style="2" bestFit="1" customWidth="1"/>
    <col min="8" max="16384" width="9.00390625" style="2" customWidth="1"/>
  </cols>
  <sheetData>
    <row r="2" spans="1:5" ht="12.75">
      <c r="A2" s="26" t="s">
        <v>26</v>
      </c>
      <c r="B2" s="1"/>
      <c r="C2" s="1"/>
      <c r="D2" s="1"/>
      <c r="E2" s="1"/>
    </row>
    <row r="3" spans="1:5" ht="12.75">
      <c r="A3" s="27" t="s">
        <v>27</v>
      </c>
      <c r="B3" s="1"/>
      <c r="C3" s="1"/>
      <c r="D3" s="1"/>
      <c r="E3" s="1"/>
    </row>
    <row r="4" spans="1:5" ht="12.75">
      <c r="A4" s="27" t="s">
        <v>28</v>
      </c>
      <c r="B4" s="1"/>
      <c r="C4" s="1"/>
      <c r="D4" s="1"/>
      <c r="E4" s="1"/>
    </row>
    <row r="5" spans="1:5" ht="12.75">
      <c r="A5" s="26" t="s">
        <v>29</v>
      </c>
      <c r="B5" s="1"/>
      <c r="C5" s="1"/>
      <c r="D5" s="1"/>
      <c r="E5" s="1"/>
    </row>
    <row r="6" spans="1:5" ht="12.75">
      <c r="A6" s="26" t="s">
        <v>163</v>
      </c>
      <c r="B6" s="1"/>
      <c r="C6" s="1"/>
      <c r="D6" s="1"/>
      <c r="E6" s="1"/>
    </row>
    <row r="7" spans="1:5" ht="12.75">
      <c r="A7" s="50" t="s">
        <v>39</v>
      </c>
      <c r="B7" s="51"/>
      <c r="C7" s="111" t="s">
        <v>30</v>
      </c>
      <c r="D7" s="52" t="s">
        <v>42</v>
      </c>
      <c r="E7" s="51"/>
    </row>
    <row r="8" spans="1:5" ht="12.75">
      <c r="A8" s="12" t="s">
        <v>40</v>
      </c>
      <c r="B8" s="53" t="s">
        <v>41</v>
      </c>
      <c r="C8" s="112"/>
      <c r="D8" s="53" t="s">
        <v>40</v>
      </c>
      <c r="E8" s="53" t="s">
        <v>41</v>
      </c>
    </row>
    <row r="9" spans="1:5" ht="12.75">
      <c r="A9" s="16">
        <v>56000</v>
      </c>
      <c r="B9" s="54">
        <v>1.5</v>
      </c>
      <c r="C9" s="35">
        <v>1900</v>
      </c>
      <c r="D9" s="55">
        <v>2435</v>
      </c>
      <c r="E9" s="56">
        <v>2</v>
      </c>
    </row>
    <row r="10" spans="1:5" ht="12.75">
      <c r="A10" s="16">
        <v>83000</v>
      </c>
      <c r="B10" s="54">
        <v>1.8</v>
      </c>
      <c r="C10" s="35">
        <v>1910</v>
      </c>
      <c r="D10" s="55">
        <v>3716</v>
      </c>
      <c r="E10" s="56">
        <v>2.6</v>
      </c>
    </row>
    <row r="11" spans="1:5" ht="12.75">
      <c r="A11" s="16">
        <v>170505</v>
      </c>
      <c r="B11" s="54">
        <v>3.2</v>
      </c>
      <c r="C11" s="35">
        <v>1920</v>
      </c>
      <c r="D11" s="55">
        <v>8679</v>
      </c>
      <c r="E11" s="56">
        <v>4.7</v>
      </c>
    </row>
    <row r="12" spans="1:5" ht="12.75">
      <c r="A12" s="16">
        <v>195961</v>
      </c>
      <c r="B12" s="54">
        <v>3.2</v>
      </c>
      <c r="C12" s="35">
        <v>1930</v>
      </c>
      <c r="D12" s="55">
        <v>10639</v>
      </c>
      <c r="E12" s="56">
        <v>4.4</v>
      </c>
    </row>
    <row r="13" spans="1:5" ht="12.75">
      <c r="A13" s="16">
        <v>264000</v>
      </c>
      <c r="B13" s="54">
        <v>4</v>
      </c>
      <c r="C13" s="35">
        <v>1940</v>
      </c>
      <c r="D13" s="55">
        <v>12054</v>
      </c>
      <c r="E13" s="56">
        <v>4.6</v>
      </c>
    </row>
    <row r="14" spans="1:5" ht="12.75">
      <c r="A14" s="16">
        <v>385000</v>
      </c>
      <c r="B14" s="54">
        <v>5.2</v>
      </c>
      <c r="C14" s="35">
        <v>1950</v>
      </c>
      <c r="D14" s="55">
        <v>15979</v>
      </c>
      <c r="E14" s="56">
        <v>5</v>
      </c>
    </row>
    <row r="15" spans="1:5" ht="12.75">
      <c r="A15" s="16">
        <v>393000</v>
      </c>
      <c r="B15" s="54">
        <v>4.4</v>
      </c>
      <c r="C15" s="35">
        <v>1960</v>
      </c>
      <c r="D15" s="55">
        <v>16656</v>
      </c>
      <c r="E15" s="56">
        <v>4.3</v>
      </c>
    </row>
    <row r="16" spans="1:5" ht="12.75">
      <c r="A16" s="16">
        <v>708000</v>
      </c>
      <c r="B16" s="54">
        <v>7</v>
      </c>
      <c r="C16" s="35">
        <v>1970</v>
      </c>
      <c r="D16" s="55">
        <v>29934</v>
      </c>
      <c r="E16" s="56">
        <v>6.7</v>
      </c>
    </row>
    <row r="17" spans="1:5" ht="12.75">
      <c r="A17" s="16">
        <v>1189000</v>
      </c>
      <c r="B17" s="54">
        <v>10.4</v>
      </c>
      <c r="C17" s="35">
        <v>1980</v>
      </c>
      <c r="D17" s="55">
        <v>45047</v>
      </c>
      <c r="E17" s="56">
        <v>9.7</v>
      </c>
    </row>
    <row r="18" spans="1:7" ht="12.75">
      <c r="A18" s="16">
        <v>1182000</v>
      </c>
      <c r="B18" s="54">
        <v>9.4</v>
      </c>
      <c r="C18" s="35">
        <v>1990</v>
      </c>
      <c r="D18" s="55">
        <v>40568</v>
      </c>
      <c r="E18" s="57">
        <v>8.7</v>
      </c>
      <c r="G18" s="127"/>
    </row>
    <row r="19" spans="1:8" ht="12.75">
      <c r="A19" s="58">
        <v>1187000</v>
      </c>
      <c r="B19" s="59">
        <v>9.4</v>
      </c>
      <c r="C19" s="35">
        <v>1991</v>
      </c>
      <c r="D19" s="55">
        <v>40103</v>
      </c>
      <c r="E19" s="57">
        <v>8.5</v>
      </c>
      <c r="G19" s="127"/>
      <c r="H19" s="60"/>
    </row>
    <row r="20" spans="1:8" ht="12.75">
      <c r="A20" s="58">
        <v>1215000</v>
      </c>
      <c r="B20" s="59">
        <v>9.6</v>
      </c>
      <c r="C20" s="35">
        <v>1992</v>
      </c>
      <c r="D20" s="55">
        <v>40425</v>
      </c>
      <c r="E20" s="57">
        <v>8.5</v>
      </c>
      <c r="G20" s="127"/>
      <c r="H20" s="60"/>
    </row>
    <row r="21" spans="1:8" ht="12.75">
      <c r="A21" s="58">
        <v>1187000</v>
      </c>
      <c r="B21" s="59">
        <v>9.2</v>
      </c>
      <c r="C21" s="35">
        <v>1993</v>
      </c>
      <c r="D21" s="55">
        <v>40470</v>
      </c>
      <c r="E21" s="57">
        <v>8.5</v>
      </c>
      <c r="G21" s="127"/>
      <c r="H21" s="60"/>
    </row>
    <row r="22" spans="1:8" ht="12.75">
      <c r="A22" s="61">
        <v>1191000</v>
      </c>
      <c r="B22" s="62">
        <v>9.2</v>
      </c>
      <c r="C22" s="35">
        <v>1994</v>
      </c>
      <c r="D22" s="63">
        <v>39795</v>
      </c>
      <c r="E22" s="57">
        <v>8.3</v>
      </c>
      <c r="G22" s="127"/>
      <c r="H22" s="60"/>
    </row>
    <row r="23" spans="1:8" ht="12.75">
      <c r="A23" s="61">
        <v>1169000</v>
      </c>
      <c r="B23" s="62">
        <v>8.8</v>
      </c>
      <c r="C23" s="35">
        <v>1995</v>
      </c>
      <c r="D23" s="63">
        <v>39449</v>
      </c>
      <c r="E23" s="57">
        <v>8.2</v>
      </c>
      <c r="G23" s="127"/>
      <c r="H23" s="60"/>
    </row>
    <row r="24" spans="1:8" ht="12.75">
      <c r="A24" s="6">
        <v>1150000</v>
      </c>
      <c r="B24" s="64">
        <v>8.6</v>
      </c>
      <c r="C24" s="35">
        <v>1996</v>
      </c>
      <c r="D24" s="65">
        <v>38169</v>
      </c>
      <c r="E24" s="57">
        <v>7.8</v>
      </c>
      <c r="G24" s="127"/>
      <c r="H24" s="60"/>
    </row>
    <row r="25" spans="1:8" ht="12.75">
      <c r="A25" s="16">
        <v>1163000</v>
      </c>
      <c r="B25" s="54">
        <v>8.6</v>
      </c>
      <c r="C25" s="43">
        <v>1997</v>
      </c>
      <c r="D25" s="55">
        <v>38202</v>
      </c>
      <c r="E25" s="57">
        <v>7.8</v>
      </c>
      <c r="F25" s="64"/>
      <c r="G25" s="127"/>
      <c r="H25" s="60"/>
    </row>
    <row r="26" spans="1:8" ht="12.75">
      <c r="A26" s="16">
        <v>1135000</v>
      </c>
      <c r="B26" s="54">
        <v>8.4</v>
      </c>
      <c r="C26" s="35">
        <v>1998</v>
      </c>
      <c r="D26" s="55">
        <v>38523</v>
      </c>
      <c r="E26" s="57">
        <v>7.8</v>
      </c>
      <c r="F26" s="64"/>
      <c r="G26" s="127"/>
      <c r="H26" s="60"/>
    </row>
    <row r="27" spans="1:8" ht="12.75">
      <c r="A27" s="58" t="s">
        <v>170</v>
      </c>
      <c r="B27" s="54">
        <v>8.2</v>
      </c>
      <c r="C27" s="35">
        <v>1999</v>
      </c>
      <c r="D27" s="55">
        <v>38006</v>
      </c>
      <c r="E27" s="11">
        <v>7.7</v>
      </c>
      <c r="F27" s="64"/>
      <c r="G27" s="127"/>
      <c r="H27" s="60"/>
    </row>
    <row r="28" spans="1:8" ht="12.75">
      <c r="A28" s="58" t="s">
        <v>170</v>
      </c>
      <c r="B28" s="66">
        <v>8.4</v>
      </c>
      <c r="C28" s="35">
        <v>2000</v>
      </c>
      <c r="D28" s="16">
        <v>38932</v>
      </c>
      <c r="E28" s="11">
        <v>7.8</v>
      </c>
      <c r="F28" s="64"/>
      <c r="G28" s="127"/>
      <c r="H28" s="60"/>
    </row>
    <row r="29" spans="1:8" ht="12.75">
      <c r="A29" s="58" t="s">
        <v>170</v>
      </c>
      <c r="B29" s="66">
        <v>8</v>
      </c>
      <c r="C29" s="35">
        <v>2001</v>
      </c>
      <c r="D29" s="16">
        <v>38869</v>
      </c>
      <c r="E29" s="11">
        <v>7.8</v>
      </c>
      <c r="F29" s="64"/>
      <c r="G29" s="127"/>
      <c r="H29" s="60"/>
    </row>
    <row r="30" spans="1:8" ht="12.75">
      <c r="A30" s="58" t="s">
        <v>170</v>
      </c>
      <c r="B30" s="66">
        <v>8</v>
      </c>
      <c r="C30" s="35">
        <v>2002</v>
      </c>
      <c r="D30" s="16">
        <v>37804</v>
      </c>
      <c r="E30" s="11">
        <v>7.5</v>
      </c>
      <c r="F30" s="64"/>
      <c r="G30" s="127"/>
      <c r="H30" s="60"/>
    </row>
    <row r="31" spans="1:8" ht="12.75">
      <c r="A31" s="67" t="s">
        <v>170</v>
      </c>
      <c r="B31" s="68">
        <v>7.6</v>
      </c>
      <c r="C31" s="69">
        <v>2003</v>
      </c>
      <c r="D31" s="70">
        <v>35596</v>
      </c>
      <c r="E31" s="71">
        <v>7.1</v>
      </c>
      <c r="F31" s="64"/>
      <c r="G31" s="127"/>
      <c r="H31" s="60"/>
    </row>
    <row r="32" spans="1:5" ht="47.25" customHeight="1">
      <c r="A32" s="120" t="s">
        <v>171</v>
      </c>
      <c r="B32" s="113"/>
      <c r="C32" s="113"/>
      <c r="D32" s="113"/>
      <c r="E32" s="113"/>
    </row>
    <row r="33" spans="1:5" ht="42.75" customHeight="1">
      <c r="A33" s="49" t="s">
        <v>172</v>
      </c>
      <c r="B33" s="113"/>
      <c r="C33" s="113"/>
      <c r="D33" s="113"/>
      <c r="E33" s="113"/>
    </row>
  </sheetData>
  <mergeCells count="3">
    <mergeCell ref="C7:C8"/>
    <mergeCell ref="A32:E32"/>
    <mergeCell ref="A33:E33"/>
  </mergeCells>
  <printOptions horizontalCentered="1"/>
  <pageMargins left="1.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G45"/>
  <sheetViews>
    <sheetView workbookViewId="0" topLeftCell="A1">
      <selection activeCell="A1" sqref="A1"/>
    </sheetView>
  </sheetViews>
  <sheetFormatPr defaultColWidth="9.00390625" defaultRowHeight="12.75"/>
  <cols>
    <col min="1" max="1" width="12.75390625" style="2" customWidth="1"/>
    <col min="2" max="2" width="11.625" style="2" customWidth="1"/>
    <col min="3" max="3" width="12.125" style="2" customWidth="1"/>
    <col min="4" max="4" width="9.625" style="2" customWidth="1"/>
    <col min="5" max="5" width="12.75390625" style="2" customWidth="1"/>
    <col min="6" max="6" width="11.625" style="2" customWidth="1"/>
    <col min="7" max="7" width="12.00390625" style="2" customWidth="1"/>
    <col min="8" max="16384" width="9.00390625" style="2" customWidth="1"/>
  </cols>
  <sheetData>
    <row r="2" spans="1:7" ht="12.75">
      <c r="A2" s="26" t="s">
        <v>31</v>
      </c>
      <c r="B2" s="1"/>
      <c r="C2" s="1"/>
      <c r="D2" s="1"/>
      <c r="E2" s="1"/>
      <c r="F2" s="1"/>
      <c r="G2" s="1"/>
    </row>
    <row r="3" spans="1:7" ht="12.75">
      <c r="A3" s="27" t="s">
        <v>32</v>
      </c>
      <c r="B3" s="1"/>
      <c r="C3" s="1"/>
      <c r="D3" s="1"/>
      <c r="E3" s="1"/>
      <c r="F3" s="1"/>
      <c r="G3" s="1"/>
    </row>
    <row r="4" spans="1:7" ht="12.75">
      <c r="A4" s="27" t="s">
        <v>33</v>
      </c>
      <c r="B4" s="3"/>
      <c r="C4" s="1"/>
      <c r="D4" s="1"/>
      <c r="E4" s="1"/>
      <c r="F4" s="1"/>
      <c r="G4" s="1"/>
    </row>
    <row r="5" spans="1:7" ht="12.75">
      <c r="A5" s="27" t="s">
        <v>34</v>
      </c>
      <c r="B5" s="1"/>
      <c r="C5" s="1"/>
      <c r="D5" s="1"/>
      <c r="E5" s="1"/>
      <c r="F5" s="1"/>
      <c r="G5" s="1"/>
    </row>
    <row r="6" spans="1:7" ht="12.75">
      <c r="A6" s="26" t="s">
        <v>173</v>
      </c>
      <c r="B6" s="1"/>
      <c r="C6" s="1"/>
      <c r="D6" s="1"/>
      <c r="E6" s="1"/>
      <c r="F6" s="1"/>
      <c r="G6" s="1"/>
    </row>
    <row r="7" spans="1:7" ht="12.75">
      <c r="A7" s="28" t="s">
        <v>42</v>
      </c>
      <c r="B7" s="7"/>
      <c r="C7" s="7"/>
      <c r="D7" s="111" t="s">
        <v>30</v>
      </c>
      <c r="E7" s="29" t="s">
        <v>39</v>
      </c>
      <c r="F7" s="7"/>
      <c r="G7" s="8"/>
    </row>
    <row r="8" spans="1:7" ht="51">
      <c r="A8" s="30" t="s">
        <v>48</v>
      </c>
      <c r="B8" s="31" t="s">
        <v>49</v>
      </c>
      <c r="C8" s="31" t="s">
        <v>50</v>
      </c>
      <c r="D8" s="112"/>
      <c r="E8" s="30" t="s">
        <v>48</v>
      </c>
      <c r="F8" s="31" t="s">
        <v>49</v>
      </c>
      <c r="G8" s="31" t="s">
        <v>50</v>
      </c>
    </row>
    <row r="9" spans="1:7" ht="12.75">
      <c r="A9" s="32">
        <v>19209</v>
      </c>
      <c r="B9" s="33">
        <v>1.15</v>
      </c>
      <c r="C9" s="34" t="s">
        <v>35</v>
      </c>
      <c r="D9" s="35">
        <v>1960</v>
      </c>
      <c r="E9" s="36" t="s">
        <v>36</v>
      </c>
      <c r="F9" s="33">
        <v>1.18</v>
      </c>
      <c r="G9" s="37">
        <v>7.2</v>
      </c>
    </row>
    <row r="10" spans="1:7" ht="12.75">
      <c r="A10" s="32">
        <v>40596</v>
      </c>
      <c r="B10" s="33">
        <v>1.36</v>
      </c>
      <c r="C10" s="38">
        <v>12.5</v>
      </c>
      <c r="D10" s="35">
        <v>1970</v>
      </c>
      <c r="E10" s="36" t="s">
        <v>37</v>
      </c>
      <c r="F10" s="33">
        <v>1.22</v>
      </c>
      <c r="G10" s="37">
        <v>12.5</v>
      </c>
    </row>
    <row r="11" spans="1:7" ht="12.75">
      <c r="A11" s="32">
        <v>46603</v>
      </c>
      <c r="B11" s="39">
        <v>1.04</v>
      </c>
      <c r="C11" s="38">
        <v>16.9</v>
      </c>
      <c r="D11" s="35">
        <v>1980</v>
      </c>
      <c r="E11" s="40">
        <v>1174000</v>
      </c>
      <c r="F11" s="39">
        <v>0.98</v>
      </c>
      <c r="G11" s="39">
        <v>17.3</v>
      </c>
    </row>
    <row r="12" spans="1:7" ht="12.75">
      <c r="A12" s="32">
        <v>45461</v>
      </c>
      <c r="B12" s="33">
        <v>1.05</v>
      </c>
      <c r="C12" s="38">
        <v>16.9</v>
      </c>
      <c r="D12" s="35">
        <v>1981</v>
      </c>
      <c r="E12" s="40">
        <v>1180000</v>
      </c>
      <c r="F12" s="39">
        <v>0.97</v>
      </c>
      <c r="G12" s="37">
        <v>18.7</v>
      </c>
    </row>
    <row r="13" spans="1:7" ht="12.75">
      <c r="A13" s="32">
        <v>41156</v>
      </c>
      <c r="B13" s="33">
        <v>1.04</v>
      </c>
      <c r="C13" s="38">
        <v>15.7</v>
      </c>
      <c r="D13" s="35">
        <v>1982</v>
      </c>
      <c r="E13" s="40">
        <v>1108000</v>
      </c>
      <c r="F13" s="39">
        <v>0.94</v>
      </c>
      <c r="G13" s="37">
        <v>17.6</v>
      </c>
    </row>
    <row r="14" spans="1:7" ht="12.75">
      <c r="A14" s="32">
        <v>38712</v>
      </c>
      <c r="B14" s="33">
        <v>1.02</v>
      </c>
      <c r="C14" s="38">
        <v>15.2</v>
      </c>
      <c r="D14" s="35">
        <v>1983</v>
      </c>
      <c r="E14" s="40">
        <v>1091000</v>
      </c>
      <c r="F14" s="39">
        <v>0.94</v>
      </c>
      <c r="G14" s="37">
        <v>17.4</v>
      </c>
    </row>
    <row r="15" spans="1:7" ht="12.75">
      <c r="A15" s="32">
        <v>37629</v>
      </c>
      <c r="B15" s="33">
        <v>1</v>
      </c>
      <c r="C15" s="38">
        <v>15</v>
      </c>
      <c r="D15" s="35">
        <v>1984</v>
      </c>
      <c r="E15" s="40">
        <v>1081000</v>
      </c>
      <c r="F15" s="39">
        <v>0.92</v>
      </c>
      <c r="G15" s="37">
        <v>17.2</v>
      </c>
    </row>
    <row r="16" spans="1:7" ht="12.75">
      <c r="A16" s="32">
        <v>38673</v>
      </c>
      <c r="B16" s="33">
        <v>1</v>
      </c>
      <c r="C16" s="38">
        <v>15.5</v>
      </c>
      <c r="D16" s="35">
        <v>1985</v>
      </c>
      <c r="E16" s="40">
        <v>1091000</v>
      </c>
      <c r="F16" s="39">
        <v>0.92</v>
      </c>
      <c r="G16" s="37">
        <v>17.3</v>
      </c>
    </row>
    <row r="17" spans="1:7" ht="12.75">
      <c r="A17" s="32">
        <v>39378</v>
      </c>
      <c r="B17" s="33">
        <v>1</v>
      </c>
      <c r="C17" s="38">
        <v>15.9</v>
      </c>
      <c r="D17" s="35">
        <v>1986</v>
      </c>
      <c r="E17" s="40">
        <v>1064000</v>
      </c>
      <c r="F17" s="41">
        <v>0.9</v>
      </c>
      <c r="G17" s="37">
        <v>16.8</v>
      </c>
    </row>
    <row r="18" spans="1:7" ht="12.75">
      <c r="A18" s="32">
        <v>39321</v>
      </c>
      <c r="B18" s="33">
        <v>1</v>
      </c>
      <c r="C18" s="38">
        <v>15.9</v>
      </c>
      <c r="D18" s="35">
        <v>1987</v>
      </c>
      <c r="E18" s="40">
        <v>1038000</v>
      </c>
      <c r="F18" s="39">
        <v>0.89</v>
      </c>
      <c r="G18" s="37">
        <v>16.3</v>
      </c>
    </row>
    <row r="19" spans="1:7" ht="12.75">
      <c r="A19" s="32">
        <v>39635</v>
      </c>
      <c r="B19" s="33">
        <v>0.99</v>
      </c>
      <c r="C19" s="38">
        <v>16.1</v>
      </c>
      <c r="D19" s="35">
        <v>1988</v>
      </c>
      <c r="E19" s="40">
        <v>1044000</v>
      </c>
      <c r="F19" s="39">
        <v>0.89</v>
      </c>
      <c r="G19" s="37">
        <v>16.4</v>
      </c>
    </row>
    <row r="20" spans="1:7" ht="12.75">
      <c r="A20" s="32">
        <v>39897</v>
      </c>
      <c r="B20" s="33">
        <v>0.99</v>
      </c>
      <c r="C20" s="38">
        <v>16.3</v>
      </c>
      <c r="D20" s="35">
        <v>1989</v>
      </c>
      <c r="E20" s="40">
        <v>1063000</v>
      </c>
      <c r="F20" s="39">
        <v>0.91</v>
      </c>
      <c r="G20" s="37">
        <v>16.8</v>
      </c>
    </row>
    <row r="21" spans="1:7" ht="12.75">
      <c r="A21" s="32">
        <v>39792</v>
      </c>
      <c r="B21" s="33">
        <v>0.98</v>
      </c>
      <c r="C21" s="38">
        <v>16.1</v>
      </c>
      <c r="D21" s="35">
        <v>1990</v>
      </c>
      <c r="E21" s="40">
        <v>1075000</v>
      </c>
      <c r="F21" s="33">
        <v>0.9</v>
      </c>
      <c r="G21" s="37">
        <v>16.8</v>
      </c>
    </row>
    <row r="22" spans="1:7" ht="12.75">
      <c r="A22" s="32">
        <v>39000</v>
      </c>
      <c r="B22" s="33">
        <v>0.97</v>
      </c>
      <c r="C22" s="38">
        <v>15.7</v>
      </c>
      <c r="D22" s="35">
        <v>1991</v>
      </c>
      <c r="E22" s="33" t="s">
        <v>60</v>
      </c>
      <c r="F22" s="33" t="s">
        <v>60</v>
      </c>
      <c r="G22" s="33" t="s">
        <v>60</v>
      </c>
    </row>
    <row r="23" spans="1:7" ht="12.75">
      <c r="A23" s="32">
        <v>39579</v>
      </c>
      <c r="B23" s="33">
        <v>0.98</v>
      </c>
      <c r="C23" s="38">
        <v>15.8</v>
      </c>
      <c r="D23" s="35">
        <v>1992</v>
      </c>
      <c r="E23" s="33" t="s">
        <v>60</v>
      </c>
      <c r="F23" s="33" t="s">
        <v>60</v>
      </c>
      <c r="G23" s="33" t="s">
        <v>60</v>
      </c>
    </row>
    <row r="24" spans="1:7" ht="12.75">
      <c r="A24" s="32">
        <v>39372</v>
      </c>
      <c r="B24" s="33">
        <v>0.97</v>
      </c>
      <c r="C24" s="38">
        <v>15.7</v>
      </c>
      <c r="D24" s="35">
        <v>1993</v>
      </c>
      <c r="E24" s="33" t="s">
        <v>60</v>
      </c>
      <c r="F24" s="33" t="s">
        <v>60</v>
      </c>
      <c r="G24" s="33" t="s">
        <v>60</v>
      </c>
    </row>
    <row r="25" spans="1:7" ht="12.75">
      <c r="A25" s="32">
        <v>38794</v>
      </c>
      <c r="B25" s="33">
        <v>0.97</v>
      </c>
      <c r="C25" s="38">
        <v>15.4</v>
      </c>
      <c r="D25" s="35">
        <v>1994</v>
      </c>
      <c r="E25" s="33" t="s">
        <v>60</v>
      </c>
      <c r="F25" s="33" t="s">
        <v>60</v>
      </c>
      <c r="G25" s="33" t="s">
        <v>60</v>
      </c>
    </row>
    <row r="26" spans="1:7" ht="12.75">
      <c r="A26" s="32">
        <v>38611</v>
      </c>
      <c r="B26" s="33">
        <v>0.98</v>
      </c>
      <c r="C26" s="38">
        <v>15.2</v>
      </c>
      <c r="D26" s="35">
        <v>1995</v>
      </c>
      <c r="E26" s="33" t="s">
        <v>60</v>
      </c>
      <c r="F26" s="33" t="s">
        <v>60</v>
      </c>
      <c r="G26" s="33" t="s">
        <v>60</v>
      </c>
    </row>
    <row r="27" spans="1:7" ht="12.75">
      <c r="A27" s="32">
        <v>37102</v>
      </c>
      <c r="B27" s="33">
        <v>0.97</v>
      </c>
      <c r="C27" s="38">
        <v>14.6</v>
      </c>
      <c r="D27" s="35">
        <v>1996</v>
      </c>
      <c r="E27" s="33" t="s">
        <v>60</v>
      </c>
      <c r="F27" s="33" t="s">
        <v>60</v>
      </c>
      <c r="G27" s="33" t="s">
        <v>60</v>
      </c>
    </row>
    <row r="28" spans="1:7" ht="12.75">
      <c r="A28" s="42">
        <v>36460</v>
      </c>
      <c r="B28" s="33">
        <v>0.95</v>
      </c>
      <c r="C28" s="38">
        <v>14.3</v>
      </c>
      <c r="D28" s="43">
        <v>1997</v>
      </c>
      <c r="E28" s="33" t="s">
        <v>60</v>
      </c>
      <c r="F28" s="33" t="s">
        <v>60</v>
      </c>
      <c r="G28" s="33" t="s">
        <v>60</v>
      </c>
    </row>
    <row r="29" spans="1:7" ht="12.75">
      <c r="A29" s="42">
        <v>37210</v>
      </c>
      <c r="B29" s="33">
        <v>0.97</v>
      </c>
      <c r="C29" s="38">
        <v>14.7</v>
      </c>
      <c r="D29" s="35">
        <v>1998</v>
      </c>
      <c r="E29" s="33" t="s">
        <v>60</v>
      </c>
      <c r="F29" s="33" t="s">
        <v>60</v>
      </c>
      <c r="G29" s="33" t="s">
        <v>60</v>
      </c>
    </row>
    <row r="30" spans="1:7" ht="12.75">
      <c r="A30" s="42">
        <v>35973</v>
      </c>
      <c r="B30" s="33">
        <v>0.95</v>
      </c>
      <c r="C30" s="38">
        <v>14.3</v>
      </c>
      <c r="D30" s="35">
        <v>1999</v>
      </c>
      <c r="E30" s="33" t="s">
        <v>60</v>
      </c>
      <c r="F30" s="33" t="s">
        <v>60</v>
      </c>
      <c r="G30" s="33" t="s">
        <v>60</v>
      </c>
    </row>
    <row r="31" spans="1:7" ht="12.75">
      <c r="A31" s="42">
        <v>36922</v>
      </c>
      <c r="B31" s="33">
        <v>0.95</v>
      </c>
      <c r="C31" s="38">
        <v>14.3</v>
      </c>
      <c r="D31" s="35">
        <v>2000</v>
      </c>
      <c r="E31" s="33" t="s">
        <v>60</v>
      </c>
      <c r="F31" s="33" t="s">
        <v>60</v>
      </c>
      <c r="G31" s="33" t="s">
        <v>60</v>
      </c>
    </row>
    <row r="32" spans="1:7" ht="12.75">
      <c r="A32" s="44">
        <v>36641</v>
      </c>
      <c r="B32" s="33">
        <v>0.94</v>
      </c>
      <c r="C32" s="38">
        <v>14.2</v>
      </c>
      <c r="D32" s="43">
        <v>2001</v>
      </c>
      <c r="E32" s="33" t="s">
        <v>60</v>
      </c>
      <c r="F32" s="33" t="s">
        <v>60</v>
      </c>
      <c r="G32" s="33" t="s">
        <v>60</v>
      </c>
    </row>
    <row r="33" spans="1:7" ht="12.75">
      <c r="A33" s="44">
        <v>35176</v>
      </c>
      <c r="B33" s="33">
        <v>0.93</v>
      </c>
      <c r="C33" s="146">
        <v>13.7</v>
      </c>
      <c r="D33" s="43">
        <v>2002</v>
      </c>
      <c r="E33" s="147" t="s">
        <v>60</v>
      </c>
      <c r="F33" s="33" t="s">
        <v>60</v>
      </c>
      <c r="G33" s="33" t="s">
        <v>60</v>
      </c>
    </row>
    <row r="34" spans="1:7" ht="12.75">
      <c r="A34" s="45">
        <v>32731</v>
      </c>
      <c r="B34" s="33">
        <v>0.92</v>
      </c>
      <c r="C34" s="146">
        <v>12.7</v>
      </c>
      <c r="D34" s="13">
        <v>2003</v>
      </c>
      <c r="E34" s="46" t="s">
        <v>60</v>
      </c>
      <c r="F34" s="47" t="s">
        <v>60</v>
      </c>
      <c r="G34" s="47" t="s">
        <v>60</v>
      </c>
    </row>
    <row r="35" spans="1:7" ht="12.75">
      <c r="A35" s="136" t="s">
        <v>174</v>
      </c>
      <c r="B35" s="137"/>
      <c r="C35" s="137"/>
      <c r="D35" s="137"/>
      <c r="E35" s="137"/>
      <c r="F35" s="137"/>
      <c r="G35" s="137"/>
    </row>
    <row r="36" spans="1:7" ht="35.25" customHeight="1">
      <c r="A36" s="49" t="s">
        <v>175</v>
      </c>
      <c r="B36" s="113"/>
      <c r="C36" s="113"/>
      <c r="D36" s="113"/>
      <c r="E36" s="113"/>
      <c r="F36" s="113"/>
      <c r="G36" s="113"/>
    </row>
    <row r="40" ht="12.75">
      <c r="B40" s="15"/>
    </row>
    <row r="41" ht="12.75">
      <c r="B41" s="15"/>
    </row>
    <row r="42" ht="12.75">
      <c r="B42" s="15"/>
    </row>
    <row r="43" ht="12.75">
      <c r="B43" s="15"/>
    </row>
    <row r="44" ht="12.75">
      <c r="B44" s="48"/>
    </row>
    <row r="45" ht="12.75">
      <c r="B45" s="48"/>
    </row>
  </sheetData>
  <mergeCells count="3">
    <mergeCell ref="D7:D8"/>
    <mergeCell ref="A35:G35"/>
    <mergeCell ref="A36:G36"/>
  </mergeCells>
  <printOptions horizontalCentered="1"/>
  <pageMargins left="0.75" right="0.75" top="1" bottom="1" header="0.5" footer="0.5"/>
  <pageSetup fitToHeight="1" fitToWidth="1" orientation="portrait" r:id="rId1"/>
</worksheet>
</file>

<file path=xl/worksheets/sheet9.xml><?xml version="1.0" encoding="utf-8"?>
<worksheet xmlns="http://schemas.openxmlformats.org/spreadsheetml/2006/main" xmlns:r="http://schemas.openxmlformats.org/officeDocument/2006/relationships">
  <dimension ref="A2:E94"/>
  <sheetViews>
    <sheetView workbookViewId="0" topLeftCell="A1">
      <selection activeCell="A1" sqref="A1"/>
    </sheetView>
  </sheetViews>
  <sheetFormatPr defaultColWidth="9.00390625" defaultRowHeight="12.75"/>
  <cols>
    <col min="1" max="1" width="15.375" style="121" customWidth="1"/>
    <col min="2" max="2" width="8.00390625" style="121" bestFit="1" customWidth="1"/>
    <col min="3" max="3" width="7.00390625" style="121" customWidth="1"/>
    <col min="4" max="4" width="8.00390625" style="121" bestFit="1" customWidth="1"/>
    <col min="5" max="5" width="7.00390625" style="121" customWidth="1"/>
    <col min="6" max="6" width="9.00390625" style="121" customWidth="1"/>
    <col min="7" max="7" width="9.375" style="121" bestFit="1" customWidth="1"/>
    <col min="8" max="16384" width="9.00390625" style="121" customWidth="1"/>
  </cols>
  <sheetData>
    <row r="2" spans="1:5" ht="48.75" customHeight="1">
      <c r="A2" s="148" t="s">
        <v>176</v>
      </c>
      <c r="B2" s="149"/>
      <c r="C2" s="149"/>
      <c r="D2" s="149"/>
      <c r="E2" s="149"/>
    </row>
    <row r="3" spans="1:5" ht="15">
      <c r="A3" s="132" t="s">
        <v>146</v>
      </c>
      <c r="B3" s="143" t="s">
        <v>144</v>
      </c>
      <c r="C3" s="144"/>
      <c r="D3" s="143" t="s">
        <v>145</v>
      </c>
      <c r="E3" s="144"/>
    </row>
    <row r="4" spans="1:5" ht="15">
      <c r="A4" s="133"/>
      <c r="B4" s="124" t="s">
        <v>40</v>
      </c>
      <c r="C4" s="150" t="s">
        <v>41</v>
      </c>
      <c r="D4" s="151" t="s">
        <v>40</v>
      </c>
      <c r="E4" s="150" t="s">
        <v>41</v>
      </c>
    </row>
    <row r="5" spans="1:5" ht="15">
      <c r="A5" s="138"/>
      <c r="B5" s="138"/>
      <c r="C5" s="152"/>
      <c r="D5" s="138"/>
      <c r="E5" s="152"/>
    </row>
    <row r="6" spans="1:5" ht="15">
      <c r="A6" s="139" t="s">
        <v>42</v>
      </c>
      <c r="B6" s="153">
        <f>SUM(B8:B91)</f>
        <v>62924</v>
      </c>
      <c r="C6" s="154">
        <v>12.5</v>
      </c>
      <c r="D6" s="153">
        <f>SUM(D8:D91)</f>
        <v>35596</v>
      </c>
      <c r="E6" s="155">
        <v>7.1</v>
      </c>
    </row>
    <row r="7" spans="1:5" ht="15">
      <c r="A7" s="138"/>
      <c r="B7" s="156"/>
      <c r="C7" s="142"/>
      <c r="D7" s="156"/>
      <c r="E7" s="155"/>
    </row>
    <row r="8" spans="1:5" ht="15">
      <c r="A8" s="139" t="s">
        <v>61</v>
      </c>
      <c r="B8" s="145">
        <v>56</v>
      </c>
      <c r="C8" s="154">
        <v>9.8</v>
      </c>
      <c r="D8" s="125">
        <v>35</v>
      </c>
      <c r="E8" s="155">
        <v>6.1</v>
      </c>
    </row>
    <row r="9" spans="1:5" ht="15">
      <c r="A9" s="139" t="s">
        <v>62</v>
      </c>
      <c r="B9" s="145">
        <v>268</v>
      </c>
      <c r="C9" s="154">
        <v>54.7</v>
      </c>
      <c r="D9" s="125">
        <v>22</v>
      </c>
      <c r="E9" s="155">
        <v>4.5</v>
      </c>
    </row>
    <row r="10" spans="1:5" ht="15">
      <c r="A10" s="139" t="s">
        <v>63</v>
      </c>
      <c r="B10" s="145">
        <v>758</v>
      </c>
      <c r="C10" s="154">
        <v>13.9</v>
      </c>
      <c r="D10" s="125">
        <v>452</v>
      </c>
      <c r="E10" s="155">
        <v>8.3</v>
      </c>
    </row>
    <row r="11" spans="1:5" ht="15">
      <c r="A11" s="139" t="s">
        <v>64</v>
      </c>
      <c r="B11" s="145">
        <v>192</v>
      </c>
      <c r="C11" s="154">
        <v>12.4</v>
      </c>
      <c r="D11" s="125">
        <v>146</v>
      </c>
      <c r="E11" s="155">
        <v>9.4</v>
      </c>
    </row>
    <row r="12" spans="1:5" ht="15">
      <c r="A12" s="139" t="s">
        <v>65</v>
      </c>
      <c r="B12" s="145">
        <v>171</v>
      </c>
      <c r="C12" s="154">
        <v>14.4</v>
      </c>
      <c r="D12" s="125">
        <v>107</v>
      </c>
      <c r="E12" s="155">
        <v>9</v>
      </c>
    </row>
    <row r="13" spans="1:5" ht="15">
      <c r="A13" s="139" t="s">
        <v>66</v>
      </c>
      <c r="B13" s="145">
        <v>115</v>
      </c>
      <c r="C13" s="154">
        <v>13.4</v>
      </c>
      <c r="D13" s="125">
        <v>47</v>
      </c>
      <c r="E13" s="155">
        <v>5.5</v>
      </c>
    </row>
    <row r="14" spans="1:5" ht="15">
      <c r="A14" s="139" t="s">
        <v>67</v>
      </c>
      <c r="B14" s="145">
        <v>77</v>
      </c>
      <c r="C14" s="154">
        <v>17.7</v>
      </c>
      <c r="D14" s="125">
        <v>13</v>
      </c>
      <c r="E14" s="155">
        <v>3</v>
      </c>
    </row>
    <row r="15" spans="1:5" ht="15">
      <c r="A15" s="139" t="s">
        <v>68</v>
      </c>
      <c r="B15" s="145">
        <v>418</v>
      </c>
      <c r="C15" s="154">
        <v>14.4</v>
      </c>
      <c r="D15" s="125">
        <v>312</v>
      </c>
      <c r="E15" s="155">
        <v>10.8</v>
      </c>
    </row>
    <row r="16" spans="1:5" ht="15">
      <c r="A16" s="139" t="s">
        <v>69</v>
      </c>
      <c r="B16" s="145">
        <v>742</v>
      </c>
      <c r="C16" s="154">
        <v>13.5</v>
      </c>
      <c r="D16" s="125">
        <v>412</v>
      </c>
      <c r="E16" s="155">
        <v>7.5</v>
      </c>
    </row>
    <row r="17" spans="1:5" ht="15">
      <c r="A17" s="139" t="s">
        <v>70</v>
      </c>
      <c r="B17" s="145">
        <v>108</v>
      </c>
      <c r="C17" s="154">
        <v>12.8</v>
      </c>
      <c r="D17" s="125">
        <v>66</v>
      </c>
      <c r="E17" s="155">
        <v>7.8</v>
      </c>
    </row>
    <row r="18" spans="1:5" ht="15">
      <c r="A18" s="139" t="s">
        <v>71</v>
      </c>
      <c r="B18" s="145">
        <v>1207</v>
      </c>
      <c r="C18" s="154">
        <v>14.9</v>
      </c>
      <c r="D18" s="125">
        <v>616</v>
      </c>
      <c r="E18" s="155">
        <v>7.6</v>
      </c>
    </row>
    <row r="19" spans="1:5" ht="15">
      <c r="A19" s="139" t="s">
        <v>72</v>
      </c>
      <c r="B19" s="145">
        <v>331</v>
      </c>
      <c r="C19" s="154">
        <v>14.3</v>
      </c>
      <c r="D19" s="125">
        <v>190</v>
      </c>
      <c r="E19" s="155">
        <v>8.2</v>
      </c>
    </row>
    <row r="20" spans="1:5" ht="15">
      <c r="A20" s="139" t="s">
        <v>73</v>
      </c>
      <c r="B20" s="145">
        <v>1012</v>
      </c>
      <c r="C20" s="154">
        <v>14.6</v>
      </c>
      <c r="D20" s="125">
        <v>649</v>
      </c>
      <c r="E20" s="155">
        <v>9.4</v>
      </c>
    </row>
    <row r="21" spans="1:5" ht="15">
      <c r="A21" s="139" t="s">
        <v>74</v>
      </c>
      <c r="B21" s="145">
        <v>312</v>
      </c>
      <c r="C21" s="154">
        <v>12.2</v>
      </c>
      <c r="D21" s="125">
        <v>215</v>
      </c>
      <c r="E21" s="155">
        <v>8.4</v>
      </c>
    </row>
    <row r="22" spans="1:5" ht="15">
      <c r="A22" s="139" t="s">
        <v>75</v>
      </c>
      <c r="B22" s="145">
        <v>206</v>
      </c>
      <c r="C22" s="154">
        <v>15.6</v>
      </c>
      <c r="D22" s="125">
        <v>132</v>
      </c>
      <c r="E22" s="155">
        <v>10</v>
      </c>
    </row>
    <row r="23" spans="1:5" ht="15">
      <c r="A23" s="139" t="s">
        <v>76</v>
      </c>
      <c r="B23" s="145">
        <v>198</v>
      </c>
      <c r="C23" s="154">
        <v>14.6</v>
      </c>
      <c r="D23" s="125">
        <v>120</v>
      </c>
      <c r="E23" s="155">
        <v>8.9</v>
      </c>
    </row>
    <row r="24" spans="1:5" ht="15">
      <c r="A24" s="139" t="s">
        <v>77</v>
      </c>
      <c r="B24" s="145">
        <v>244</v>
      </c>
      <c r="C24" s="154">
        <v>12.5</v>
      </c>
      <c r="D24" s="125">
        <v>150</v>
      </c>
      <c r="E24" s="155">
        <v>7.7</v>
      </c>
    </row>
    <row r="25" spans="1:5" ht="15">
      <c r="A25" s="139" t="s">
        <v>78</v>
      </c>
      <c r="B25" s="145">
        <v>251</v>
      </c>
      <c r="C25" s="154">
        <v>15.8</v>
      </c>
      <c r="D25" s="125">
        <v>158</v>
      </c>
      <c r="E25" s="155">
        <v>10</v>
      </c>
    </row>
    <row r="26" spans="1:5" ht="15">
      <c r="A26" s="139" t="s">
        <v>79</v>
      </c>
      <c r="B26" s="145">
        <v>425</v>
      </c>
      <c r="C26" s="154">
        <v>12.7</v>
      </c>
      <c r="D26" s="125">
        <v>291</v>
      </c>
      <c r="E26" s="155">
        <v>8.7</v>
      </c>
    </row>
    <row r="27" spans="1:5" ht="15">
      <c r="A27" s="139" t="s">
        <v>80</v>
      </c>
      <c r="B27" s="145">
        <v>83</v>
      </c>
      <c r="C27" s="154">
        <v>11.3</v>
      </c>
      <c r="D27" s="125">
        <v>52</v>
      </c>
      <c r="E27" s="155">
        <v>7.1</v>
      </c>
    </row>
    <row r="28" spans="1:5" ht="15">
      <c r="A28" s="139" t="s">
        <v>81</v>
      </c>
      <c r="B28" s="145">
        <v>269</v>
      </c>
      <c r="C28" s="154">
        <v>14</v>
      </c>
      <c r="D28" s="125">
        <v>149</v>
      </c>
      <c r="E28" s="155">
        <v>7.8</v>
      </c>
    </row>
    <row r="29" spans="1:5" ht="15">
      <c r="A29" s="139" t="s">
        <v>82</v>
      </c>
      <c r="B29" s="145">
        <v>204</v>
      </c>
      <c r="C29" s="154">
        <v>14.9</v>
      </c>
      <c r="D29" s="125">
        <v>132</v>
      </c>
      <c r="E29" s="155">
        <v>9.7</v>
      </c>
    </row>
    <row r="30" spans="1:5" ht="15">
      <c r="A30" s="139" t="s">
        <v>83</v>
      </c>
      <c r="B30" s="145">
        <v>775</v>
      </c>
      <c r="C30" s="154">
        <v>14.7</v>
      </c>
      <c r="D30" s="125">
        <v>469</v>
      </c>
      <c r="E30" s="155">
        <v>8.9</v>
      </c>
    </row>
    <row r="31" spans="1:5" ht="15">
      <c r="A31" s="139" t="s">
        <v>84</v>
      </c>
      <c r="B31" s="145">
        <v>295</v>
      </c>
      <c r="C31" s="154">
        <v>18.2</v>
      </c>
      <c r="D31" s="125">
        <v>157</v>
      </c>
      <c r="E31" s="155">
        <v>9.7</v>
      </c>
    </row>
    <row r="32" spans="1:5" ht="15">
      <c r="A32" s="139" t="s">
        <v>85</v>
      </c>
      <c r="B32" s="145">
        <v>2845</v>
      </c>
      <c r="C32" s="154">
        <v>12.9</v>
      </c>
      <c r="D32" s="125">
        <v>1917</v>
      </c>
      <c r="E32" s="155">
        <v>8.7</v>
      </c>
    </row>
    <row r="33" spans="1:5" ht="15">
      <c r="A33" s="139" t="s">
        <v>86</v>
      </c>
      <c r="B33" s="145">
        <v>181</v>
      </c>
      <c r="C33" s="154">
        <v>13.5</v>
      </c>
      <c r="D33" s="125">
        <v>102</v>
      </c>
      <c r="E33" s="155">
        <v>7.6</v>
      </c>
    </row>
    <row r="34" spans="1:5" ht="15">
      <c r="A34" s="139" t="s">
        <v>87</v>
      </c>
      <c r="B34" s="145">
        <v>99</v>
      </c>
      <c r="C34" s="154">
        <v>11.4</v>
      </c>
      <c r="D34" s="125">
        <v>70</v>
      </c>
      <c r="E34" s="155">
        <v>8</v>
      </c>
    </row>
    <row r="35" spans="1:5" ht="15">
      <c r="A35" s="139" t="s">
        <v>88</v>
      </c>
      <c r="B35" s="145">
        <v>665</v>
      </c>
      <c r="C35" s="154">
        <v>16.4</v>
      </c>
      <c r="D35" s="125">
        <v>390</v>
      </c>
      <c r="E35" s="155">
        <v>9.6</v>
      </c>
    </row>
    <row r="36" spans="1:5" ht="15">
      <c r="A36" s="139" t="s">
        <v>89</v>
      </c>
      <c r="B36" s="145">
        <v>259</v>
      </c>
      <c r="C36" s="154">
        <v>12.2</v>
      </c>
      <c r="D36" s="125">
        <v>133</v>
      </c>
      <c r="E36" s="155">
        <v>6.3</v>
      </c>
    </row>
    <row r="37" spans="1:5" ht="15">
      <c r="A37" s="139" t="s">
        <v>90</v>
      </c>
      <c r="B37" s="145">
        <v>366</v>
      </c>
      <c r="C37" s="154">
        <v>15.6</v>
      </c>
      <c r="D37" s="125">
        <v>235</v>
      </c>
      <c r="E37" s="155">
        <v>10</v>
      </c>
    </row>
    <row r="38" spans="1:5" ht="15">
      <c r="A38" s="139" t="s">
        <v>91</v>
      </c>
      <c r="B38" s="126">
        <v>230</v>
      </c>
      <c r="C38" s="154">
        <v>12.8</v>
      </c>
      <c r="D38" s="125">
        <v>96</v>
      </c>
      <c r="E38" s="155">
        <v>5.4</v>
      </c>
    </row>
    <row r="39" spans="1:5" ht="15">
      <c r="A39" s="139" t="s">
        <v>92</v>
      </c>
      <c r="B39" s="145">
        <v>205</v>
      </c>
      <c r="C39" s="154">
        <v>11.6</v>
      </c>
      <c r="D39" s="125">
        <v>118</v>
      </c>
      <c r="E39" s="155">
        <v>6.7</v>
      </c>
    </row>
    <row r="40" spans="1:5" ht="15">
      <c r="A40" s="139" t="s">
        <v>93</v>
      </c>
      <c r="B40" s="145">
        <v>2046</v>
      </c>
      <c r="C40" s="154">
        <v>14.5</v>
      </c>
      <c r="D40" s="125">
        <v>1011</v>
      </c>
      <c r="E40" s="155">
        <v>7.2</v>
      </c>
    </row>
    <row r="41" spans="1:5" ht="15">
      <c r="A41" s="139" t="s">
        <v>94</v>
      </c>
      <c r="B41" s="145">
        <v>446</v>
      </c>
      <c r="C41" s="154">
        <v>14.2</v>
      </c>
      <c r="D41" s="125">
        <v>236</v>
      </c>
      <c r="E41" s="155">
        <v>7.5</v>
      </c>
    </row>
    <row r="42" spans="1:5" ht="15">
      <c r="A42" s="139" t="s">
        <v>95</v>
      </c>
      <c r="B42" s="145">
        <v>158</v>
      </c>
      <c r="C42" s="154">
        <v>11.7</v>
      </c>
      <c r="D42" s="125">
        <v>107</v>
      </c>
      <c r="E42" s="155">
        <v>7.9</v>
      </c>
    </row>
    <row r="43" spans="1:5" ht="15">
      <c r="A43" s="139" t="s">
        <v>96</v>
      </c>
      <c r="B43" s="126">
        <v>71</v>
      </c>
      <c r="C43" s="154">
        <v>11.1</v>
      </c>
      <c r="D43" s="125">
        <v>36</v>
      </c>
      <c r="E43" s="155">
        <v>5.7</v>
      </c>
    </row>
    <row r="44" spans="1:5" ht="15">
      <c r="A44" s="139" t="s">
        <v>97</v>
      </c>
      <c r="B44" s="145">
        <v>445</v>
      </c>
      <c r="C44" s="154">
        <v>13.8</v>
      </c>
      <c r="D44" s="125">
        <v>192</v>
      </c>
      <c r="E44" s="155">
        <v>6</v>
      </c>
    </row>
    <row r="45" spans="1:5" ht="15">
      <c r="A45" s="139" t="s">
        <v>98</v>
      </c>
      <c r="B45" s="145">
        <v>1091</v>
      </c>
      <c r="C45" s="154">
        <v>13.6</v>
      </c>
      <c r="D45" s="125">
        <v>735</v>
      </c>
      <c r="E45" s="155">
        <v>9.1</v>
      </c>
    </row>
    <row r="46" spans="1:5" ht="15">
      <c r="A46" s="139" t="s">
        <v>99</v>
      </c>
      <c r="B46" s="145">
        <v>1761</v>
      </c>
      <c r="C46" s="154">
        <v>14.6</v>
      </c>
      <c r="D46" s="125">
        <v>908</v>
      </c>
      <c r="E46" s="155">
        <v>7.5</v>
      </c>
    </row>
    <row r="47" spans="1:5" ht="15">
      <c r="A47" s="139" t="s">
        <v>100</v>
      </c>
      <c r="B47" s="145">
        <v>134</v>
      </c>
      <c r="C47" s="154">
        <v>15.7</v>
      </c>
      <c r="D47" s="125">
        <v>92</v>
      </c>
      <c r="E47" s="155">
        <v>10.8</v>
      </c>
    </row>
    <row r="48" spans="1:5" ht="15">
      <c r="A48" s="139" t="s">
        <v>101</v>
      </c>
      <c r="B48" s="145">
        <v>4562</v>
      </c>
      <c r="C48" s="154">
        <v>15.5</v>
      </c>
      <c r="D48" s="141">
        <v>2016</v>
      </c>
      <c r="E48" s="138">
        <v>6.9</v>
      </c>
    </row>
    <row r="49" spans="1:5" ht="15">
      <c r="A49" s="139" t="s">
        <v>102</v>
      </c>
      <c r="B49" s="145">
        <v>22</v>
      </c>
      <c r="C49" s="154">
        <v>20</v>
      </c>
      <c r="D49" s="141">
        <v>10</v>
      </c>
      <c r="E49" s="138">
        <v>9.1</v>
      </c>
    </row>
    <row r="50" spans="1:5" ht="15">
      <c r="A50" s="139" t="s">
        <v>103</v>
      </c>
      <c r="B50" s="145">
        <v>79</v>
      </c>
      <c r="C50" s="154">
        <v>13.6</v>
      </c>
      <c r="D50" s="141">
        <v>37</v>
      </c>
      <c r="E50" s="138">
        <v>6.4</v>
      </c>
    </row>
    <row r="51" spans="1:5" ht="15">
      <c r="A51" s="139" t="s">
        <v>104</v>
      </c>
      <c r="B51" s="145">
        <v>548</v>
      </c>
      <c r="C51" s="154">
        <v>12.1</v>
      </c>
      <c r="D51" s="141">
        <v>341</v>
      </c>
      <c r="E51" s="138">
        <v>7.5</v>
      </c>
    </row>
    <row r="52" spans="1:5" ht="15">
      <c r="A52" s="139" t="s">
        <v>105</v>
      </c>
      <c r="B52" s="145">
        <v>143</v>
      </c>
      <c r="C52" s="154">
        <v>13.2</v>
      </c>
      <c r="D52" s="141">
        <v>72</v>
      </c>
      <c r="E52" s="138">
        <v>6.6</v>
      </c>
    </row>
    <row r="53" spans="1:5" ht="15">
      <c r="A53" s="139" t="s">
        <v>106</v>
      </c>
      <c r="B53" s="145">
        <v>504</v>
      </c>
      <c r="C53" s="154">
        <v>10.1</v>
      </c>
      <c r="D53" s="141">
        <v>441</v>
      </c>
      <c r="E53" s="138">
        <v>8.8</v>
      </c>
    </row>
    <row r="54" spans="1:5" ht="15">
      <c r="A54" s="139" t="s">
        <v>107</v>
      </c>
      <c r="B54" s="145">
        <v>986</v>
      </c>
      <c r="C54" s="154">
        <v>11.7</v>
      </c>
      <c r="D54" s="141">
        <v>681</v>
      </c>
      <c r="E54" s="155">
        <v>8.1</v>
      </c>
    </row>
    <row r="55" spans="1:5" ht="15">
      <c r="A55" s="139" t="s">
        <v>108</v>
      </c>
      <c r="B55" s="145">
        <v>36</v>
      </c>
      <c r="C55" s="154">
        <v>10.2</v>
      </c>
      <c r="D55" s="141">
        <v>34</v>
      </c>
      <c r="E55" s="155">
        <v>9.7</v>
      </c>
    </row>
    <row r="56" spans="1:5" ht="15">
      <c r="A56" s="139" t="s">
        <v>109</v>
      </c>
      <c r="B56" s="145">
        <v>226</v>
      </c>
      <c r="C56" s="154">
        <v>39.3</v>
      </c>
      <c r="D56" s="141">
        <v>45</v>
      </c>
      <c r="E56" s="155">
        <v>7.8</v>
      </c>
    </row>
    <row r="57" spans="1:5" ht="15">
      <c r="A57" s="139" t="s">
        <v>110</v>
      </c>
      <c r="B57" s="145">
        <v>5260</v>
      </c>
      <c r="C57" s="154">
        <v>13</v>
      </c>
      <c r="D57" s="141">
        <v>2909</v>
      </c>
      <c r="E57" s="155">
        <v>7.2</v>
      </c>
    </row>
    <row r="58" spans="1:5" ht="15">
      <c r="A58" s="139" t="s">
        <v>111</v>
      </c>
      <c r="B58" s="145">
        <v>155</v>
      </c>
      <c r="C58" s="154">
        <v>12.4</v>
      </c>
      <c r="D58" s="141">
        <v>104</v>
      </c>
      <c r="E58" s="155">
        <v>8.3</v>
      </c>
    </row>
    <row r="59" spans="1:5" ht="15">
      <c r="A59" s="139" t="s">
        <v>112</v>
      </c>
      <c r="B59" s="145">
        <v>449</v>
      </c>
      <c r="C59" s="154">
        <v>14</v>
      </c>
      <c r="D59" s="141">
        <v>188</v>
      </c>
      <c r="E59" s="155">
        <v>5.8</v>
      </c>
    </row>
    <row r="60" spans="1:5" ht="15">
      <c r="A60" s="139" t="s">
        <v>113</v>
      </c>
      <c r="B60" s="145">
        <v>244</v>
      </c>
      <c r="C60" s="154">
        <v>16.9</v>
      </c>
      <c r="D60" s="141">
        <v>151</v>
      </c>
      <c r="E60" s="155">
        <v>10.5</v>
      </c>
    </row>
    <row r="61" spans="1:5" ht="15">
      <c r="A61" s="139" t="s">
        <v>114</v>
      </c>
      <c r="B61" s="145">
        <v>277</v>
      </c>
      <c r="C61" s="154">
        <v>13.4</v>
      </c>
      <c r="D61" s="141">
        <v>136</v>
      </c>
      <c r="E61" s="155">
        <v>6.6</v>
      </c>
    </row>
    <row r="62" spans="1:5" ht="15">
      <c r="A62" s="139" t="s">
        <v>115</v>
      </c>
      <c r="B62" s="145">
        <v>185</v>
      </c>
      <c r="C62" s="154">
        <v>14.7</v>
      </c>
      <c r="D62" s="141">
        <v>118</v>
      </c>
      <c r="E62" s="155">
        <v>9.4</v>
      </c>
    </row>
    <row r="63" spans="1:5" ht="15">
      <c r="A63" s="139" t="s">
        <v>116</v>
      </c>
      <c r="B63" s="145">
        <v>601</v>
      </c>
      <c r="C63" s="154">
        <v>14.3</v>
      </c>
      <c r="D63" s="141">
        <v>337</v>
      </c>
      <c r="E63" s="155">
        <v>8</v>
      </c>
    </row>
    <row r="64" spans="1:5" ht="15">
      <c r="A64" s="139" t="s">
        <v>117</v>
      </c>
      <c r="B64" s="145">
        <v>121</v>
      </c>
      <c r="C64" s="154">
        <v>16.2</v>
      </c>
      <c r="D64" s="141">
        <v>47</v>
      </c>
      <c r="E64" s="155">
        <v>6.3</v>
      </c>
    </row>
    <row r="65" spans="1:5" ht="15">
      <c r="A65" s="139" t="s">
        <v>118</v>
      </c>
      <c r="B65" s="145">
        <v>820</v>
      </c>
      <c r="C65" s="154">
        <v>11</v>
      </c>
      <c r="D65" s="141">
        <v>641</v>
      </c>
      <c r="E65" s="155">
        <v>8.6</v>
      </c>
    </row>
    <row r="66" spans="1:5" ht="15">
      <c r="A66" s="139" t="s">
        <v>119</v>
      </c>
      <c r="B66" s="145">
        <v>489</v>
      </c>
      <c r="C66" s="154">
        <v>15.7</v>
      </c>
      <c r="D66" s="141">
        <v>298</v>
      </c>
      <c r="E66" s="155">
        <v>9.5</v>
      </c>
    </row>
    <row r="67" spans="1:5" ht="15">
      <c r="A67" s="139" t="s">
        <v>120</v>
      </c>
      <c r="B67" s="145">
        <v>61</v>
      </c>
      <c r="C67" s="154">
        <v>11.6</v>
      </c>
      <c r="D67" s="141">
        <v>45</v>
      </c>
      <c r="E67" s="155">
        <v>8.5</v>
      </c>
    </row>
    <row r="68" spans="1:5" ht="15">
      <c r="A68" s="139" t="s">
        <v>121</v>
      </c>
      <c r="B68" s="145">
        <v>1289</v>
      </c>
      <c r="C68" s="154">
        <v>15</v>
      </c>
      <c r="D68" s="141">
        <v>787</v>
      </c>
      <c r="E68" s="155">
        <v>9.2</v>
      </c>
    </row>
    <row r="69" spans="1:5" ht="15">
      <c r="A69" s="139" t="s">
        <v>122</v>
      </c>
      <c r="B69" s="145">
        <v>343</v>
      </c>
      <c r="C69" s="154">
        <v>14</v>
      </c>
      <c r="D69" s="141">
        <v>203</v>
      </c>
      <c r="E69" s="157">
        <v>8.3</v>
      </c>
    </row>
    <row r="70" spans="1:5" ht="15">
      <c r="A70" s="139" t="s">
        <v>123</v>
      </c>
      <c r="B70" s="145">
        <v>7292</v>
      </c>
      <c r="C70" s="154">
        <v>12.1</v>
      </c>
      <c r="D70" s="141">
        <v>4219</v>
      </c>
      <c r="E70" s="155">
        <v>7</v>
      </c>
    </row>
    <row r="71" spans="1:5" ht="15">
      <c r="A71" s="139" t="s">
        <v>124</v>
      </c>
      <c r="B71" s="145">
        <v>215</v>
      </c>
      <c r="C71" s="154">
        <v>15.6</v>
      </c>
      <c r="D71" s="141">
        <v>124</v>
      </c>
      <c r="E71" s="155">
        <v>9</v>
      </c>
    </row>
    <row r="72" spans="1:5" ht="15">
      <c r="A72" s="139" t="s">
        <v>125</v>
      </c>
      <c r="B72" s="145">
        <v>167</v>
      </c>
      <c r="C72" s="154">
        <v>15.4</v>
      </c>
      <c r="D72" s="141">
        <v>94</v>
      </c>
      <c r="E72" s="155">
        <v>8.6</v>
      </c>
    </row>
    <row r="73" spans="1:5" ht="15">
      <c r="A73" s="139" t="s">
        <v>126</v>
      </c>
      <c r="B73" s="145">
        <v>50</v>
      </c>
      <c r="C73" s="154">
        <v>13</v>
      </c>
      <c r="D73" s="141">
        <v>16</v>
      </c>
      <c r="E73" s="155">
        <v>4.2</v>
      </c>
    </row>
    <row r="74" spans="1:5" ht="15">
      <c r="A74" s="139" t="s">
        <v>127</v>
      </c>
      <c r="B74" s="145">
        <v>170</v>
      </c>
      <c r="C74" s="154">
        <v>14.5</v>
      </c>
      <c r="D74" s="141">
        <v>66</v>
      </c>
      <c r="E74" s="155">
        <v>5.6</v>
      </c>
    </row>
    <row r="75" spans="1:5" ht="15">
      <c r="A75" s="139" t="s">
        <v>128</v>
      </c>
      <c r="B75" s="145">
        <v>64</v>
      </c>
      <c r="C75" s="154">
        <v>13.5</v>
      </c>
      <c r="D75" s="141">
        <v>32</v>
      </c>
      <c r="E75" s="155">
        <v>6.8</v>
      </c>
    </row>
    <row r="76" spans="1:5" ht="15">
      <c r="A76" s="139" t="s">
        <v>129</v>
      </c>
      <c r="B76" s="145">
        <v>164</v>
      </c>
      <c r="C76" s="154">
        <v>13.6</v>
      </c>
      <c r="D76" s="141">
        <v>105</v>
      </c>
      <c r="E76" s="155">
        <v>8.7</v>
      </c>
    </row>
    <row r="77" spans="1:5" ht="15">
      <c r="A77" s="139" t="s">
        <v>130</v>
      </c>
      <c r="B77" s="145">
        <v>1767</v>
      </c>
      <c r="C77" s="154">
        <v>14.4</v>
      </c>
      <c r="D77" s="141">
        <v>713</v>
      </c>
      <c r="E77" s="155">
        <v>5.8</v>
      </c>
    </row>
    <row r="78" spans="1:5" ht="15">
      <c r="A78" s="139" t="s">
        <v>131</v>
      </c>
      <c r="B78" s="145">
        <v>65</v>
      </c>
      <c r="C78" s="154">
        <v>9.1</v>
      </c>
      <c r="D78" s="141">
        <v>23</v>
      </c>
      <c r="E78" s="155">
        <v>3.2</v>
      </c>
    </row>
    <row r="79" spans="1:5" ht="15">
      <c r="A79" s="139" t="s">
        <v>132</v>
      </c>
      <c r="B79" s="145">
        <v>137</v>
      </c>
      <c r="C79" s="154">
        <v>10.6</v>
      </c>
      <c r="D79" s="141">
        <v>106</v>
      </c>
      <c r="E79" s="155">
        <v>8.2</v>
      </c>
    </row>
    <row r="80" spans="1:5" ht="15">
      <c r="A80" s="139" t="s">
        <v>133</v>
      </c>
      <c r="B80" s="145">
        <v>1252</v>
      </c>
      <c r="C80" s="154">
        <v>11.9</v>
      </c>
      <c r="D80" s="141">
        <v>555</v>
      </c>
      <c r="E80" s="155">
        <v>5.3</v>
      </c>
    </row>
    <row r="81" spans="1:5" ht="15">
      <c r="A81" s="139" t="s">
        <v>134</v>
      </c>
      <c r="B81" s="145">
        <v>1083</v>
      </c>
      <c r="C81" s="154">
        <v>12.9</v>
      </c>
      <c r="D81" s="141">
        <v>704</v>
      </c>
      <c r="E81" s="155">
        <v>8.4</v>
      </c>
    </row>
    <row r="82" spans="1:5" ht="15">
      <c r="A82" s="139" t="s">
        <v>135</v>
      </c>
      <c r="B82" s="145">
        <v>456</v>
      </c>
      <c r="C82" s="154">
        <v>14.6</v>
      </c>
      <c r="D82" s="141">
        <v>311</v>
      </c>
      <c r="E82" s="155">
        <v>10</v>
      </c>
    </row>
    <row r="83" spans="1:5" ht="15">
      <c r="A83" s="139" t="s">
        <v>136</v>
      </c>
      <c r="B83" s="145">
        <v>281</v>
      </c>
      <c r="C83" s="154">
        <v>12.6</v>
      </c>
      <c r="D83" s="141">
        <v>167</v>
      </c>
      <c r="E83" s="155">
        <v>7.5</v>
      </c>
    </row>
    <row r="84" spans="1:5" ht="15">
      <c r="A84" s="139" t="s">
        <v>137</v>
      </c>
      <c r="B84" s="145">
        <v>82</v>
      </c>
      <c r="C84" s="154">
        <v>18.7</v>
      </c>
      <c r="D84" s="141">
        <v>27</v>
      </c>
      <c r="E84" s="155">
        <v>6.2</v>
      </c>
    </row>
    <row r="85" spans="1:5" ht="15">
      <c r="A85" s="139" t="s">
        <v>138</v>
      </c>
      <c r="B85" s="145">
        <v>502</v>
      </c>
      <c r="C85" s="154">
        <v>13.9</v>
      </c>
      <c r="D85" s="141">
        <v>266</v>
      </c>
      <c r="E85" s="158">
        <v>7.4</v>
      </c>
    </row>
    <row r="86" spans="1:5" ht="15">
      <c r="A86" s="139" t="s">
        <v>139</v>
      </c>
      <c r="B86" s="145">
        <v>383</v>
      </c>
      <c r="C86" s="154">
        <v>13.2</v>
      </c>
      <c r="D86" s="141">
        <v>201</v>
      </c>
      <c r="E86" s="138">
        <v>6.9</v>
      </c>
    </row>
    <row r="87" spans="1:5" ht="15">
      <c r="A87" s="139" t="s">
        <v>140</v>
      </c>
      <c r="B87" s="145">
        <v>595</v>
      </c>
      <c r="C87" s="154">
        <v>15.4</v>
      </c>
      <c r="D87" s="141">
        <v>348</v>
      </c>
      <c r="E87" s="140">
        <v>9</v>
      </c>
    </row>
    <row r="88" spans="1:5" ht="15">
      <c r="A88" s="139" t="s">
        <v>141</v>
      </c>
      <c r="B88" s="145">
        <v>1978</v>
      </c>
      <c r="C88" s="154">
        <v>11.8</v>
      </c>
      <c r="D88" s="141">
        <v>1011</v>
      </c>
      <c r="E88" s="140">
        <v>6</v>
      </c>
    </row>
    <row r="89" spans="1:5" ht="15">
      <c r="A89" s="139" t="s">
        <v>142</v>
      </c>
      <c r="B89" s="145">
        <v>8852</v>
      </c>
      <c r="C89" s="154">
        <v>8.7</v>
      </c>
      <c r="D89" s="141">
        <v>5235</v>
      </c>
      <c r="E89" s="140">
        <v>5.1</v>
      </c>
    </row>
    <row r="90" spans="1:5" ht="15">
      <c r="A90" s="139" t="s">
        <v>143</v>
      </c>
      <c r="B90" s="145">
        <v>250</v>
      </c>
      <c r="C90" s="154">
        <v>16.2</v>
      </c>
      <c r="D90" s="141">
        <v>162</v>
      </c>
      <c r="E90" s="140">
        <v>10.5</v>
      </c>
    </row>
    <row r="91" spans="1:5" ht="15">
      <c r="A91" s="138" t="s">
        <v>147</v>
      </c>
      <c r="B91" s="134" t="s">
        <v>38</v>
      </c>
      <c r="C91" s="134" t="s">
        <v>38</v>
      </c>
      <c r="D91" s="134" t="s">
        <v>38</v>
      </c>
      <c r="E91" s="134" t="s">
        <v>38</v>
      </c>
    </row>
    <row r="92" spans="1:5" ht="15">
      <c r="A92" s="159"/>
      <c r="B92" s="159"/>
      <c r="C92" s="160"/>
      <c r="D92" s="159"/>
      <c r="E92" s="159"/>
    </row>
    <row r="94" ht="15">
      <c r="A94" s="161"/>
    </row>
  </sheetData>
  <mergeCells count="2">
    <mergeCell ref="A3:A4"/>
    <mergeCell ref="A2:E2"/>
  </mergeCells>
  <printOptions horizontalCentered="1"/>
  <pageMargins left="0.75" right="0.75" top="1" bottom="1" header="0.5" footer="0.5"/>
  <pageSetup horizontalDpi="600" verticalDpi="600" orientation="portrait"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Feltenberger</dc:creator>
  <cp:keywords/>
  <dc:description/>
  <cp:lastModifiedBy>CrawfordSha</cp:lastModifiedBy>
  <cp:lastPrinted>2004-02-26T12:27:26Z</cp:lastPrinted>
  <dcterms:created xsi:type="dcterms:W3CDTF">1999-10-11T19:47:51Z</dcterms:created>
  <dcterms:modified xsi:type="dcterms:W3CDTF">2004-10-29T19:17:59Z</dcterms:modified>
  <cp:category/>
  <cp:version/>
  <cp:contentType/>
  <cp:contentStatus/>
</cp:coreProperties>
</file>