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101" sheetId="3" r:id="rId3"/>
    <sheet name="TAB102" sheetId="4" r:id="rId4"/>
    <sheet name="TAB103" sheetId="5" r:id="rId5"/>
    <sheet name="TAB104" sheetId="6" r:id="rId6"/>
    <sheet name="TAB105" sheetId="7" r:id="rId7"/>
    <sheet name="TAB106" sheetId="8" r:id="rId8"/>
    <sheet name="TAB107" sheetId="9" r:id="rId9"/>
    <sheet name="TAB108" sheetId="10" r:id="rId10"/>
    <sheet name="TAB109" sheetId="11" r:id="rId11"/>
    <sheet name="TAB110" sheetId="12" r:id="rId12"/>
    <sheet name="TAB112" sheetId="13" r:id="rId13"/>
    <sheet name="TAB112A" sheetId="14" r:id="rId14"/>
    <sheet name="TAB113" sheetId="15" r:id="rId15"/>
    <sheet name="TAB113 A" sheetId="16" r:id="rId16"/>
    <sheet name="TAB115" sheetId="17" r:id="rId17"/>
    <sheet name="TAB115 A" sheetId="18" r:id="rId18"/>
    <sheet name="TAB116" sheetId="19" r:id="rId19"/>
    <sheet name="TAB116 A" sheetId="20" r:id="rId20"/>
    <sheet name="TAB117" sheetId="21" r:id="rId21"/>
    <sheet name="TAB118" sheetId="22" r:id="rId22"/>
    <sheet name="Sheet1" sheetId="23" r:id="rId23"/>
  </sheets>
  <definedNames>
    <definedName name="_xlnm.Print_Area" localSheetId="0">'Index'!$A$1:$A$77</definedName>
    <definedName name="_xlnm.Print_Area" localSheetId="1">'Overview'!$A$1:$C$20</definedName>
    <definedName name="_xlnm.Print_Area" localSheetId="2">'TAB101'!$B$2:$F$37</definedName>
    <definedName name="_xlnm.Print_Area" localSheetId="3">'TAB102'!$B$2:$R$19</definedName>
    <definedName name="_xlnm.Print_Area" localSheetId="4">'TAB103'!$B$2:$D$37</definedName>
    <definedName name="_xlnm.Print_Area" localSheetId="5">'TAB104'!$A$2:$D$33</definedName>
    <definedName name="_xlnm.Print_Area" localSheetId="6">'TAB105'!$B$2:$H$16</definedName>
    <definedName name="_xlnm.Print_Area" localSheetId="7">'TAB106'!$B$2:$R$19</definedName>
    <definedName name="_xlnm.Print_Area" localSheetId="8">'TAB107'!$B$2:$J$19</definedName>
    <definedName name="_xlnm.Print_Area" localSheetId="9">'TAB108'!$B$2:$R$15</definedName>
    <definedName name="_xlnm.Print_Area" localSheetId="10">'TAB109'!$B$2:$R$17</definedName>
    <definedName name="_xlnm.Print_Area" localSheetId="11">'TAB110'!$B$2:$R$23</definedName>
    <definedName name="_xlnm.Print_Area" localSheetId="12">'TAB112'!$B$2:$R$21</definedName>
    <definedName name="_xlnm.Print_Area" localSheetId="14">'TAB113'!$B$2:$R$14</definedName>
    <definedName name="_xlnm.Print_Area" localSheetId="16">'TAB115'!$B$2:$R$20</definedName>
    <definedName name="_xlnm.Print_Area" localSheetId="18">'TAB116'!$B$2:$R$20</definedName>
    <definedName name="_xlnm.Print_Area" localSheetId="20">'TAB117'!$A$2:$G$38</definedName>
    <definedName name="_xlnm.Print_Area" localSheetId="21">'TAB118'!$B$2:$F$34</definedName>
  </definedNames>
  <calcPr fullCalcOnLoad="1"/>
</workbook>
</file>

<file path=xl/sharedStrings.xml><?xml version="1.0" encoding="utf-8"?>
<sst xmlns="http://schemas.openxmlformats.org/spreadsheetml/2006/main" count="1246" uniqueCount="367">
  <si>
    <t>Note:      Records of other race or with race not stated are included only in the "All Races" column. Asterisk (*) indicates that the data do not meet standards or reliability or precision.</t>
  </si>
  <si>
    <t>by Race and Ancestry of Mother</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</si>
  <si>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</si>
  <si>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</si>
  <si>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</si>
  <si>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</si>
  <si>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</si>
  <si>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</si>
  <si>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</si>
  <si>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</si>
  <si>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</si>
  <si>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</si>
  <si>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</si>
  <si>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</si>
  <si>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</si>
  <si>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</si>
  <si>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</si>
  <si>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</si>
  <si>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</si>
  <si>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</si>
  <si>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</si>
  <si>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</si>
  <si>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</si>
  <si>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</si>
  <si>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</si>
  <si>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</si>
  <si>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</si>
  <si>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</si>
  <si>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</si>
  <si>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</si>
  <si>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</si>
  <si>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</si>
  <si>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</si>
  <si>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</si>
  <si>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</si>
  <si>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</si>
  <si>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</si>
  <si>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</si>
  <si>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</si>
  <si>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</si>
  <si>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</si>
  <si>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</si>
  <si>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</si>
  <si>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</si>
  <si>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</si>
  <si>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</si>
  <si>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</si>
  <si>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</si>
  <si>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</si>
  <si>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</si>
  <si>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</si>
  <si>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</si>
  <si>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</si>
  <si>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</si>
  <si>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</si>
  <si>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</si>
  <si>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</si>
  <si>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</si>
  <si>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</si>
  <si>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</si>
  <si>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</si>
  <si>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</si>
  <si>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</si>
  <si>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</si>
  <si>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</si>
  <si>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</si>
  <si>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</si>
  <si>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</si>
  <si>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</si>
  <si>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</si>
  <si>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</si>
  <si>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</si>
  <si>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</si>
  <si>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</si>
  <si>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</si>
  <si>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</si>
  <si>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</si>
  <si>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</si>
  <si>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</si>
  <si>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</si>
  <si>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</si>
  <si>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</si>
  <si>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</si>
  <si>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</si>
  <si>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</si>
  <si>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</si>
  <si>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</si>
  <si>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</si>
  <si>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</si>
  <si>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</si>
  <si>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</si>
  <si>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</si>
  <si>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</si>
  <si>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</si>
  <si>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</si>
  <si>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</si>
  <si>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</si>
  <si>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</si>
  <si>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</si>
  <si>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</si>
  <si>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</si>
  <si>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</si>
  <si>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</si>
  <si>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</si>
  <si>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</si>
  <si>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</si>
  <si>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</si>
  <si>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</si>
  <si>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</si>
  <si>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</si>
  <si>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</si>
  <si>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</si>
  <si>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</si>
  <si>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</si>
  <si>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</si>
  <si>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</si>
  <si>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</si>
  <si>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</si>
  <si>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</si>
  <si>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</si>
  <si>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</si>
  <si>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</si>
  <si>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</si>
  <si>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</si>
  <si>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</si>
  <si>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</si>
  <si>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</si>
  <si>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</si>
  <si>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</si>
  <si>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</si>
  <si>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</si>
  <si>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</si>
  <si>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</si>
  <si>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</si>
  <si>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</si>
  <si>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</si>
  <si>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</si>
  <si>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</si>
  <si>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</si>
  <si>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</si>
  <si>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</si>
  <si>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</si>
  <si>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</si>
  <si>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</si>
  <si>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</si>
  <si>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</si>
  <si>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</si>
  <si>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</si>
  <si>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</si>
  <si>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</si>
  <si>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</si>
  <si>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</si>
  <si>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Mean weight</t>
  </si>
  <si>
    <t>Median weight</t>
  </si>
  <si>
    <t xml:space="preserve"> by Level of Prenatal Care, Race and Ancestry of Mother,</t>
  </si>
  <si>
    <t>Table 1.12</t>
  </si>
  <si>
    <t>Numbers and Percents of Live Births by</t>
  </si>
  <si>
    <t>Complications of Labor/Delivery, Race and Ancestry of Mother</t>
  </si>
  <si>
    <t>Total Live Births</t>
  </si>
  <si>
    <t>Table 1.13</t>
  </si>
  <si>
    <t xml:space="preserve">      Race</t>
  </si>
  <si>
    <t>Drank alcohol while pregnant</t>
  </si>
  <si>
    <t>Diabetes</t>
  </si>
  <si>
    <t>Table 1.15</t>
  </si>
  <si>
    <t xml:space="preserve">      Method</t>
  </si>
  <si>
    <t>The OSIRIS output for Vaginal includes Vaginal birth after previous C-section  numbers.</t>
  </si>
  <si>
    <t xml:space="preserve">   Abnormal Conditions</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</si>
  <si>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</si>
  <si>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</si>
  <si>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</si>
  <si>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</si>
  <si>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</si>
  <si>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</si>
  <si>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</si>
  <si>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</si>
  <si>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</si>
  <si>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</si>
  <si>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</si>
  <si>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</si>
  <si>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Pennsylvania</t>
  </si>
  <si>
    <t>Tennessee</t>
  </si>
  <si>
    <t>South Carolina</t>
  </si>
  <si>
    <t>Georgia</t>
  </si>
  <si>
    <t>North Carolina</t>
  </si>
  <si>
    <t>Other States</t>
  </si>
  <si>
    <t>Canada</t>
  </si>
  <si>
    <t>Other Countries</t>
  </si>
  <si>
    <t>Minnesota</t>
  </si>
  <si>
    <t>California</t>
  </si>
  <si>
    <t>Table 1.8</t>
  </si>
  <si>
    <t>All Race</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</si>
  <si>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</si>
  <si>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</si>
  <si>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</si>
  <si>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</si>
  <si>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</si>
  <si>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</si>
  <si>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</si>
  <si>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</si>
  <si>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</si>
  <si>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</si>
  <si>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</si>
  <si>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</si>
  <si>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</si>
  <si>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</si>
  <si>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</si>
  <si>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</si>
  <si>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</si>
  <si>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</si>
  <si>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</si>
  <si>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</si>
  <si>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</si>
  <si>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</si>
  <si>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</si>
  <si>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</si>
  <si>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</si>
  <si>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</si>
  <si>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</si>
  <si>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Note: for at least one complication use the print out for none &amp; 2</t>
  </si>
  <si>
    <t xml:space="preserve">All Other </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</si>
  <si>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</si>
  <si>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Note:  Rates are live births per 1,000 population.</t>
  </si>
  <si>
    <r>
      <t>Premature rupture of membranes (</t>
    </r>
    <r>
      <rPr>
        <i/>
        <sz val="12"/>
        <rFont val="Arial"/>
        <family val="2"/>
      </rPr>
      <t>&gt;12hours</t>
    </r>
    <r>
      <rPr>
        <sz val="12"/>
        <rFont val="Arial"/>
        <family val="2"/>
      </rPr>
      <t>)</t>
    </r>
  </si>
  <si>
    <r>
      <t>Numbers and Percents of Low Birthweight</t>
    </r>
    <r>
      <rPr>
        <b/>
        <vertAlign val="superscript"/>
        <sz val="12"/>
        <rFont val="Arial"/>
        <family val="2"/>
      </rPr>
      <t xml:space="preserve"> </t>
    </r>
    <r>
      <rPr>
        <b/>
        <sz val="12"/>
        <rFont val="Arial"/>
        <family val="2"/>
      </rPr>
      <t>Live Births</t>
    </r>
  </si>
  <si>
    <r>
      <t xml:space="preserve">Level of Prenatal Care </t>
    </r>
    <r>
      <rPr>
        <i/>
        <sz val="8"/>
        <rFont val="Arial"/>
        <family val="2"/>
      </rPr>
      <t>(Kessner Index)</t>
    </r>
  </si>
  <si>
    <r>
      <t>Numbers and Percents</t>
    </r>
    <r>
      <rPr>
        <b/>
        <vertAlign val="superscript"/>
        <sz val="12"/>
        <rFont val="Arial"/>
        <family val="2"/>
      </rPr>
      <t xml:space="preserve"> </t>
    </r>
    <r>
      <rPr>
        <b/>
        <sz val="12"/>
        <rFont val="Arial"/>
        <family val="2"/>
      </rPr>
      <t>of Live Births with Prenatal Care</t>
    </r>
  </si>
  <si>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</si>
  <si>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</si>
  <si>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</si>
  <si>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</si>
  <si>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</si>
  <si>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</si>
  <si>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</si>
  <si>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Numbers and Percents of Live Births by Level of Prenatal Care, Race and Ancestry of Mother</t>
  </si>
  <si>
    <t>and Occurring in Michigan to Non-Michigan Residents</t>
  </si>
  <si>
    <t xml:space="preserve">* </t>
  </si>
  <si>
    <t>2 yrs., 9 mos</t>
  </si>
  <si>
    <t>2 yrs., 6 mos</t>
  </si>
  <si>
    <t>2006 U.S. has been changed to final data</t>
  </si>
  <si>
    <t>Utah</t>
  </si>
  <si>
    <t>Top fifteen states</t>
  </si>
  <si>
    <t xml:space="preserve">--- </t>
  </si>
  <si>
    <t>INDEX</t>
  </si>
  <si>
    <t>Table 1  Live Births and Crude Birth Rates Michigan and United States Residents Selected Years, 1900 - 2008</t>
  </si>
  <si>
    <t>Table 2  Live Births and Percent Distribution by Age, Race and Ancestry of Mother, Michigan Residents, 2008</t>
  </si>
  <si>
    <t>Table 3  Fertility Rates Michigan and United States Residents Selected Years, 1900 - 2008</t>
  </si>
  <si>
    <t>Table 4  Fertility Rates by Race of Mother, Michigan Residents, 1970 - 2008</t>
  </si>
  <si>
    <t>Table 5  Live Births to Women Reporting Prior Pregnancy Terminations by Time Span Between Last and Current Termination and by Whether Prior Termination Resulted in a Live Birth or a Fetal Death, Michigan Residents, 2008</t>
  </si>
  <si>
    <t>Table 6  Number and Percents of Live Births with Prenatal Care Beginning in the First Trimester by Age, Race and Ancestry of Mother, Michigan Residents, 2008</t>
  </si>
  <si>
    <t>Table 7  Live Births and Birth Ratios with No Prenatal Care by Age and Race  of Mother, Michigan Residents, 2008</t>
  </si>
  <si>
    <t>Table 8  Number and Percent of Live Births by Level of Prenatal Care, Race and Ancestry of Mother, Michigan Residents, 2008</t>
  </si>
  <si>
    <t>Table 9  Number and Percent of Live Births by Birth Weight, Race and Ancestry of Mother, Michigan Residents, 2008</t>
  </si>
  <si>
    <t>Table 10 Number and Percent of Low Birthweight Live Births by Level of Prenatal Care, Race and Ancestry of Mother, Michigan Residents, 2008</t>
  </si>
  <si>
    <t>Table 12 Number and Percent of Live Births by Complications of Labor/Delivery, Race and Ancestry of Mother, Michigan Residents, 2008</t>
  </si>
  <si>
    <t>Table 17 Live Births by Plurality, Michigan Residents, 1980 - 2008</t>
  </si>
  <si>
    <t>Table 18 Michigan Live Births Occurring Outside of Michigan by Place of Occurrence and Occurring in Michigan to Non-Michigan Residents by Place of Residence, 2008</t>
  </si>
  <si>
    <t>An Overview, 2008</t>
  </si>
  <si>
    <t>Source:  2008 Michigan Residents Birth File, Vital Records and Health Data Development Section, MDCH</t>
  </si>
  <si>
    <t>Selected Years, 1900 - 2008</t>
  </si>
  <si>
    <r>
      <t xml:space="preserve">Source:  1900 - 2008 Michigan Residents Birth File, Vital Records and Health Data Development Section, MDCH  </t>
    </r>
    <r>
      <rPr>
        <i/>
        <sz val="8"/>
        <rFont val="Arial"/>
        <family val="2"/>
      </rPr>
      <t>Monthly Vital Statistics Report</t>
    </r>
    <r>
      <rPr>
        <sz val="8"/>
        <rFont val="Arial"/>
        <family val="2"/>
      </rPr>
      <t>, National Center for Health Statistics 2006 U.S. data is for January thru December, 2006 - 2008 only.</t>
    </r>
  </si>
  <si>
    <t>2007 U.S. is preliminary</t>
  </si>
  <si>
    <t>2008 U.S. is provisional</t>
  </si>
  <si>
    <t>Michigan Residents, 2008</t>
  </si>
  <si>
    <r>
      <t xml:space="preserve">Source:  1900 - 2008 Michigan Residents Birth File, Vital Records and Health Data Development Section, MDCH  </t>
    </r>
    <r>
      <rPr>
        <i/>
        <sz val="8"/>
        <rFont val="Arial"/>
        <family val="2"/>
      </rPr>
      <t>Monthly Vital Statistics Report</t>
    </r>
    <r>
      <rPr>
        <sz val="8"/>
        <rFont val="Arial"/>
        <family val="2"/>
      </rPr>
      <t>, National Center for Health Statistics. United States data is January thru December, 2006 &amp; 2007 data only.</t>
    </r>
  </si>
  <si>
    <t>Michigan Residents, Selected Years, 1970 - 2008</t>
  </si>
  <si>
    <t>Percent Change 1970 - 2008</t>
  </si>
  <si>
    <t>Source:  1970 - 2008 Michigan Residents Birth File, Vital Records and Health Data Development Section, MDCH</t>
  </si>
  <si>
    <t>1 yrs., 5 mos</t>
  </si>
  <si>
    <t>Source:  2008 Michigan Resident Birth File, Vital Records and Health Data Development Section, MDCH</t>
  </si>
  <si>
    <t>Revised date: 03/22/2010</t>
  </si>
  <si>
    <t>Maternal Morbidity</t>
  </si>
  <si>
    <t>Maternal transfusion</t>
  </si>
  <si>
    <t>Third/fourth degree Perineal Laceration</t>
  </si>
  <si>
    <t>Ruptured Uterus</t>
  </si>
  <si>
    <t>Unplanned Hysterectomy</t>
  </si>
  <si>
    <t>Admission to Intensive Care Unit</t>
  </si>
  <si>
    <t>Unplanned Operating Room Procedure following Delivery</t>
  </si>
  <si>
    <t>None of the above</t>
  </si>
  <si>
    <t>Onset of Labor</t>
  </si>
  <si>
    <r>
      <t>Precipitate labor (</t>
    </r>
    <r>
      <rPr>
        <i/>
        <sz val="12"/>
        <rFont val="Arial"/>
        <family val="2"/>
      </rPr>
      <t>&lt;3 hours</t>
    </r>
    <r>
      <rPr>
        <sz val="12"/>
        <rFont val="Arial"/>
        <family val="2"/>
      </rPr>
      <t>)</t>
    </r>
  </si>
  <si>
    <t>Prolonged labor (&gt;=20 hours)</t>
  </si>
  <si>
    <t>Note:      Records of other race or with race not stated are included only in the "All Races" column. Sum of birhs with any one maternal morbidity does not equal the sum of all morbidity because any one mother may have multiple morbidity. Asterisk (*) indicates that the data do not meet standards or reliability or precision.</t>
  </si>
  <si>
    <t>Table 1.12 A</t>
  </si>
  <si>
    <t>Characteristics of Labor and Delvery</t>
  </si>
  <si>
    <t>Induction of Labor</t>
  </si>
  <si>
    <t>Augmentation of Labor</t>
  </si>
  <si>
    <t>Non-Vertex Presentation</t>
  </si>
  <si>
    <t>Steriods Received for Fetal Lung Maturation</t>
  </si>
  <si>
    <t>Antibiotics Received by Mother During Labor</t>
  </si>
  <si>
    <t>Clinical Chorioamnionitis Diagnosed During Labor</t>
  </si>
  <si>
    <t>Meconium Staining Moderate/Heavy</t>
  </si>
  <si>
    <t>Fetal Intolerance of Labor</t>
  </si>
  <si>
    <t>Epidural or Spinal Anesthesia During Labor</t>
  </si>
  <si>
    <t>None of the Above</t>
  </si>
  <si>
    <t>by Place of Residence, 2008</t>
  </si>
  <si>
    <t>Michigan Residents, 1980 - 2008</t>
  </si>
  <si>
    <t>Source:  1980 - 2008 Michigan Residents Birth File, Vital Records and Health Data Development Section, MDCH</t>
  </si>
  <si>
    <t>Numbers and Percents of Live Births by Risk Factors in Pregnancy, Race and Ancestry of Mother</t>
  </si>
  <si>
    <t xml:space="preserve">    Risk Factors in Pregnancy</t>
  </si>
  <si>
    <t>Prepregnancy</t>
  </si>
  <si>
    <t>Gestational</t>
  </si>
  <si>
    <t>Hypertension</t>
  </si>
  <si>
    <t>Gestational*</t>
  </si>
  <si>
    <t>Previous Cesarean Delivery</t>
  </si>
  <si>
    <t>Yes</t>
  </si>
  <si>
    <t>More than One</t>
  </si>
  <si>
    <t>Previous Preterm Birth</t>
  </si>
  <si>
    <t>Other previous Poor Pregnancy Outcome**</t>
  </si>
  <si>
    <t>Vaginal Bleeding during Pregnancy</t>
  </si>
  <si>
    <t>Pregnancy by Infertility Treatment</t>
  </si>
  <si>
    <t>None of the Above Risks</t>
  </si>
  <si>
    <t>* Gestational Hypertension includes pregnancy induced hypertension, preeclampsia and eclampsia.</t>
  </si>
  <si>
    <t>** Other previous includes perinatal death or small for gestational age or intrauterine growth restricted birth.</t>
  </si>
  <si>
    <t>Note:      Records of other race or with race not stated are included only in the "All Races" column. Sum of births with any one risk does not equal the sum of all rsk factors specified because any one mother may have multiple risk factors. Asterisk (*) indicates that the data do not meet standards of reliabilty or precision.</t>
  </si>
  <si>
    <t>Table 13 Number and Percent of Live Births by Risk Factors in Pregnancy, Race and Ancestry of Mother, Michigan Residents, 2008</t>
  </si>
  <si>
    <t>Table 1.13 A</t>
  </si>
  <si>
    <t>Numbers and Percents of Live Births by Pregnancy Risk Factors and Age of Mother</t>
  </si>
  <si>
    <t>Age of Mother</t>
  </si>
  <si>
    <t>All Ages</t>
  </si>
  <si>
    <t>Under 20 years</t>
  </si>
  <si>
    <t>20 - 24 years</t>
  </si>
  <si>
    <t>25-29 years</t>
  </si>
  <si>
    <t>30-34 years</t>
  </si>
  <si>
    <t>35-39 years</t>
  </si>
  <si>
    <t>40-54 years</t>
  </si>
  <si>
    <t>Table 13A Number and Percent of Live Births by Risk Factors in Pregnancy, Age of Mother, Michigan Residents, 2008</t>
  </si>
  <si>
    <t>Numbers and Percents of Live Births by Method of Delivery and Obstetric Procedures</t>
  </si>
  <si>
    <t>Race and Ancestry of Mother, Michigan Residents, 2008</t>
  </si>
  <si>
    <t>Fetal presentation at birth</t>
  </si>
  <si>
    <t>Cephalic</t>
  </si>
  <si>
    <t>Breech</t>
  </si>
  <si>
    <t>Other</t>
  </si>
  <si>
    <t>Vaginal/Spontaneous birth</t>
  </si>
  <si>
    <t>Vaginal/Forceps</t>
  </si>
  <si>
    <t>Vaginal/Vacuum</t>
  </si>
  <si>
    <t>Cesarean</t>
  </si>
  <si>
    <t xml:space="preserve">      Obstetric Procedures</t>
  </si>
  <si>
    <t>Cervical cerclage</t>
  </si>
  <si>
    <t>Tocolysis</t>
  </si>
  <si>
    <t>External Cephalic Version</t>
  </si>
  <si>
    <t>Successful</t>
  </si>
  <si>
    <t>Failure</t>
  </si>
  <si>
    <t>Table 1.15 A</t>
  </si>
  <si>
    <t>Numbers and Percents of Live Births by Method of Delivery</t>
  </si>
  <si>
    <t>Method of Delivery</t>
  </si>
  <si>
    <t>Final Route and Method of Delivery</t>
  </si>
  <si>
    <t>Note:      Records of other race or with race not stated are included only in the "All Races" column. Births with any one risk does not equal the sum of all risk factors specified because any one mother may have multiple risk factors.  Asterisk (*) indicates that data do not meet standards of reliability or precision.</t>
  </si>
  <si>
    <t>Table 15 Number and Percent of Live Births by Method of Delivery and Obstetric Procedures, Race and Ancestry of Mother, Michigan Residents, 2008</t>
  </si>
  <si>
    <t>Table 15A Number and Percent of Live Births by Method of Delivery, Race and Ancestry of Mother, Michigan Residents, 2008</t>
  </si>
  <si>
    <t>Table 1.2A Numbers and Percents of Live Births by Complications of Labor/Delivery, Race and Ancestry of Mother, Michigan Residents, 2008</t>
  </si>
  <si>
    <t xml:space="preserve">Table 1.16 </t>
  </si>
  <si>
    <t>Numbers and Percents of Live Births With Abnormal Conditions of the Newborn</t>
  </si>
  <si>
    <t>Assisted ventilation required immediately following delivery</t>
  </si>
  <si>
    <t>Assisted ventilation required for more than 6 hours</t>
  </si>
  <si>
    <t>NICU Admission</t>
  </si>
  <si>
    <t>Surfactant Replacement Therapy Given to Newborn</t>
  </si>
  <si>
    <t>Antibiotics received by newborn for suspected neonatal sepsis</t>
  </si>
  <si>
    <r>
      <t>Seizures or serious neurologic dysfunction</t>
    </r>
    <r>
      <rPr>
        <vertAlign val="superscript"/>
        <sz val="12"/>
        <rFont val="Arial"/>
        <family val="2"/>
      </rPr>
      <t>1</t>
    </r>
  </si>
  <si>
    <r>
      <t>Significant Birth Injury</t>
    </r>
    <r>
      <rPr>
        <vertAlign val="superscript"/>
        <sz val="12"/>
        <rFont val="Arial"/>
        <family val="2"/>
      </rPr>
      <t>2</t>
    </r>
  </si>
  <si>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t>
    </r>
  </si>
  <si>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t>
    </r>
  </si>
  <si>
    <t>Table 16 Number and Percent of Live Births With Abnormal Conditions of the Newborn by Race and Ancestry of Mother, Michigan Residents, 2008</t>
  </si>
  <si>
    <t>Table 16A Number and Percent of Live Births With Abnormal Conditions of the Newborn by Age of Mother, Michigan Residents, 2008</t>
  </si>
  <si>
    <t>Table 1.16 A</t>
  </si>
  <si>
    <t>by Age of Mother</t>
  </si>
  <si>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statistcs produced after 2007 are not directly comparable to similar statistics produced before 2007.</t>
    </r>
  </si>
  <si>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injury statistics produced after 2007 are not directly comparable to similar statistics produces before 2007.</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</si>
</sst>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60">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10"/>
      <color indexed="10"/>
      <name val="Arial"/>
      <family val="2"/>
    </font>
    <font>
      <sz val="8"/>
      <name val="Arial"/>
      <family val="2"/>
    </font>
    <font>
      <i/>
      <sz val="8"/>
      <name val="Arial"/>
      <family val="2"/>
    </font>
    <font>
      <b/>
      <sz val="10"/>
      <color indexed="10"/>
      <name val="Arial"/>
      <family val="2"/>
    </font>
    <font>
      <u val="single"/>
      <sz val="10"/>
      <color indexed="12"/>
      <name val="CG Times (W1)"/>
      <family val="0"/>
    </font>
    <font>
      <u val="single"/>
      <sz val="10"/>
      <color indexed="36"/>
      <name val="CG Times (W1)"/>
      <family val="0"/>
    </font>
    <font>
      <b/>
      <sz val="12"/>
      <color indexed="10"/>
      <name val="Arial"/>
      <family val="2"/>
    </font>
    <font>
      <sz val="12"/>
      <name val="Arial"/>
      <family val="2"/>
    </font>
    <font>
      <b/>
      <sz val="12"/>
      <name val="Arial"/>
      <family val="2"/>
    </font>
    <font>
      <sz val="12"/>
      <name val="CG Times (W1)"/>
      <family val="0"/>
    </font>
    <font>
      <b/>
      <i/>
      <sz val="12"/>
      <name val="Arial"/>
      <family val="2"/>
    </font>
    <font>
      <i/>
      <sz val="12"/>
      <name val="Arial"/>
      <family val="2"/>
    </font>
    <font>
      <b/>
      <vertAlign val="superscript"/>
      <sz val="12"/>
      <name val="Arial"/>
      <family val="2"/>
    </font>
    <font>
      <sz val="8"/>
      <name val="CG Times (W1)"/>
      <family val="0"/>
    </font>
    <font>
      <sz val="11"/>
      <name val="Arial"/>
      <family val="2"/>
    </font>
    <font>
      <vertAlign val="superscript"/>
      <sz val="12"/>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15">
    <xf numFmtId="0" fontId="0" fillId="0" borderId="0" xfId="0" applyAlignment="1">
      <alignment/>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7"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3" fontId="4" fillId="0" borderId="0" xfId="0" applyNumberFormat="1" applyFont="1" applyBorder="1" applyAlignment="1" applyProtection="1">
      <alignment horizontal="center"/>
      <protection/>
    </xf>
    <xf numFmtId="166" fontId="4" fillId="0" borderId="0" xfId="0" applyNumberFormat="1" applyFont="1" applyAlignment="1">
      <alignment/>
    </xf>
    <xf numFmtId="37" fontId="4" fillId="0" borderId="0" xfId="0" applyNumberFormat="1" applyFont="1" applyAlignment="1">
      <alignment/>
    </xf>
    <xf numFmtId="0" fontId="8" fillId="0" borderId="0" xfId="0"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37" fontId="9" fillId="0" borderId="0" xfId="0" applyNumberFormat="1" applyFont="1" applyBorder="1" applyAlignment="1">
      <alignment/>
    </xf>
    <xf numFmtId="37" fontId="0" fillId="0" borderId="0" xfId="0" applyNumberFormat="1" applyBorder="1" applyAlignment="1">
      <alignment/>
    </xf>
    <xf numFmtId="37" fontId="4"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11" fillId="0" borderId="0" xfId="0" applyFont="1" applyAlignment="1">
      <alignment/>
    </xf>
    <xf numFmtId="0" fontId="9" fillId="0" borderId="0" xfId="0" applyFont="1" applyAlignment="1">
      <alignment/>
    </xf>
    <xf numFmtId="3" fontId="4" fillId="0" borderId="0" xfId="0" applyNumberFormat="1" applyFont="1" applyBorder="1" applyAlignment="1">
      <alignment horizontal="center"/>
    </xf>
    <xf numFmtId="0" fontId="4" fillId="0" borderId="0" xfId="0" applyFont="1" applyAlignment="1">
      <alignment vertical="center"/>
    </xf>
    <xf numFmtId="37" fontId="9" fillId="0" borderId="0" xfId="0" applyNumberFormat="1" applyFont="1" applyAlignment="1">
      <alignment/>
    </xf>
    <xf numFmtId="3" fontId="4" fillId="0" borderId="10" xfId="0" applyNumberFormat="1" applyFont="1" applyBorder="1" applyAlignment="1" applyProtection="1">
      <alignment horizontal="center" vertical="center"/>
      <protection/>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pplyProtection="1">
      <alignment horizontal="centerContinuous"/>
      <protection/>
    </xf>
    <xf numFmtId="0" fontId="15" fillId="0" borderId="0" xfId="0" applyFont="1" applyAlignment="1">
      <alignment horizontal="centerContinuous"/>
    </xf>
    <xf numFmtId="0" fontId="16" fillId="0" borderId="0" xfId="0" applyFont="1" applyAlignment="1" applyProtection="1">
      <alignment horizontal="centerContinuous"/>
      <protection/>
    </xf>
    <xf numFmtId="0" fontId="15" fillId="0" borderId="11" xfId="0" applyFont="1" applyBorder="1" applyAlignment="1" applyProtection="1">
      <alignment horizontal="centerContinuous" wrapText="1"/>
      <protection/>
    </xf>
    <xf numFmtId="0" fontId="15" fillId="0" borderId="12" xfId="0" applyFont="1" applyBorder="1" applyAlignment="1">
      <alignment horizontal="centerContinuous" wrapText="1"/>
    </xf>
    <xf numFmtId="0" fontId="15" fillId="0" borderId="13" xfId="0" applyFont="1" applyBorder="1" applyAlignment="1" applyProtection="1">
      <alignment horizontal="center"/>
      <protection/>
    </xf>
    <xf numFmtId="0" fontId="15" fillId="0" borderId="14" xfId="0" applyFont="1" applyBorder="1" applyAlignment="1" applyProtection="1">
      <alignment horizontal="center"/>
      <protection/>
    </xf>
    <xf numFmtId="0" fontId="15" fillId="0" borderId="13" xfId="0" applyFont="1" applyBorder="1" applyAlignment="1" applyProtection="1">
      <alignment horizontal="left" vertical="center"/>
      <protection/>
    </xf>
    <xf numFmtId="3" fontId="15" fillId="0" borderId="14" xfId="0" applyNumberFormat="1" applyFont="1" applyBorder="1" applyAlignment="1" applyProtection="1">
      <alignment vertical="center"/>
      <protection/>
    </xf>
    <xf numFmtId="168" fontId="15" fillId="0" borderId="14" xfId="0" applyNumberFormat="1" applyFont="1" applyBorder="1" applyAlignment="1" applyProtection="1">
      <alignment vertical="center"/>
      <protection/>
    </xf>
    <xf numFmtId="0" fontId="15" fillId="0" borderId="15" xfId="0" applyFont="1" applyBorder="1" applyAlignment="1" applyProtection="1">
      <alignment horizontal="left" vertical="center"/>
      <protection/>
    </xf>
    <xf numFmtId="3" fontId="15" fillId="0" borderId="16" xfId="0" applyNumberFormat="1" applyFont="1" applyBorder="1" applyAlignment="1" applyProtection="1">
      <alignment vertical="center"/>
      <protection/>
    </xf>
    <xf numFmtId="168" fontId="15" fillId="0" borderId="16" xfId="0" applyNumberFormat="1" applyFont="1" applyBorder="1" applyAlignment="1" applyProtection="1">
      <alignment vertical="center"/>
      <protection/>
    </xf>
    <xf numFmtId="3" fontId="15" fillId="0" borderId="16" xfId="0" applyNumberFormat="1" applyFont="1" applyBorder="1" applyAlignment="1" applyProtection="1">
      <alignment horizontal="right" vertical="center"/>
      <protection/>
    </xf>
    <xf numFmtId="3" fontId="15" fillId="0" borderId="16" xfId="0" applyNumberFormat="1" applyFont="1" applyBorder="1" applyAlignment="1" applyProtection="1" quotePrefix="1">
      <alignment horizontal="right" vertical="center"/>
      <protection/>
    </xf>
    <xf numFmtId="3" fontId="15" fillId="0" borderId="16" xfId="0" applyNumberFormat="1" applyFont="1" applyBorder="1" applyAlignment="1" quotePrefix="1">
      <alignment horizontal="right" vertical="center"/>
    </xf>
    <xf numFmtId="3" fontId="15" fillId="0" borderId="15" xfId="0" applyNumberFormat="1" applyFont="1" applyBorder="1" applyAlignment="1">
      <alignment vertical="center"/>
    </xf>
    <xf numFmtId="3" fontId="15" fillId="0" borderId="16" xfId="0" applyNumberFormat="1"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5" fillId="0" borderId="17" xfId="0" applyFont="1" applyBorder="1" applyAlignment="1" applyProtection="1">
      <alignment horizontal="left" vertical="center"/>
      <protection/>
    </xf>
    <xf numFmtId="3" fontId="15" fillId="0" borderId="17" xfId="0" applyNumberFormat="1" applyFont="1" applyBorder="1" applyAlignment="1" applyProtection="1" quotePrefix="1">
      <alignment horizontal="right" vertical="center"/>
      <protection/>
    </xf>
    <xf numFmtId="3" fontId="15" fillId="0" borderId="18" xfId="0" applyNumberFormat="1" applyFont="1" applyBorder="1" applyAlignment="1" applyProtection="1" quotePrefix="1">
      <alignment horizontal="right" vertical="center"/>
      <protection/>
    </xf>
    <xf numFmtId="168" fontId="15" fillId="0" borderId="17" xfId="0" applyNumberFormat="1" applyFont="1" applyBorder="1" applyAlignment="1" applyProtection="1">
      <alignment vertical="center"/>
      <protection/>
    </xf>
    <xf numFmtId="0" fontId="15" fillId="0" borderId="11" xfId="0" applyFont="1" applyBorder="1" applyAlignment="1" applyProtection="1">
      <alignment horizontal="centerContinuous"/>
      <protection/>
    </xf>
    <xf numFmtId="0" fontId="15" fillId="0" borderId="11" xfId="0" applyFont="1" applyBorder="1" applyAlignment="1">
      <alignment horizontal="centerContinuous"/>
    </xf>
    <xf numFmtId="0" fontId="15" fillId="0" borderId="19" xfId="0" applyFont="1" applyBorder="1" applyAlignment="1">
      <alignment horizontal="centerContinuous"/>
    </xf>
    <xf numFmtId="0" fontId="15" fillId="0" borderId="12" xfId="0" applyFont="1" applyBorder="1" applyAlignment="1">
      <alignment horizontal="centerContinuous"/>
    </xf>
    <xf numFmtId="0" fontId="15" fillId="0" borderId="20" xfId="0" applyFont="1" applyBorder="1" applyAlignment="1" applyProtection="1">
      <alignment horizontal="centerContinuous"/>
      <protection/>
    </xf>
    <xf numFmtId="0" fontId="15" fillId="0" borderId="14" xfId="0" applyFont="1" applyBorder="1" applyAlignment="1">
      <alignment horizontal="centerContinuous"/>
    </xf>
    <xf numFmtId="0" fontId="15" fillId="0" borderId="21" xfId="0" applyFont="1" applyBorder="1" applyAlignment="1" applyProtection="1">
      <alignment horizontal="centerContinuous"/>
      <protection/>
    </xf>
    <xf numFmtId="0" fontId="15" fillId="0" borderId="21" xfId="0" applyFont="1" applyBorder="1" applyAlignment="1">
      <alignment horizontal="centerContinuous"/>
    </xf>
    <xf numFmtId="0" fontId="15" fillId="0" borderId="22" xfId="0" applyFont="1" applyBorder="1" applyAlignment="1">
      <alignment horizontal="centerContinuous"/>
    </xf>
    <xf numFmtId="0" fontId="15" fillId="0" borderId="18" xfId="0" applyFont="1" applyBorder="1" applyAlignment="1" applyProtection="1">
      <alignment horizontal="center"/>
      <protection/>
    </xf>
    <xf numFmtId="0" fontId="15" fillId="0" borderId="15" xfId="0" applyFont="1" applyBorder="1" applyAlignment="1" applyProtection="1">
      <alignment horizontal="center" vertical="center"/>
      <protection/>
    </xf>
    <xf numFmtId="168" fontId="15" fillId="0" borderId="15" xfId="0" applyNumberFormat="1" applyFont="1" applyBorder="1" applyAlignment="1" applyProtection="1">
      <alignment vertical="center"/>
      <protection/>
    </xf>
    <xf numFmtId="37" fontId="15" fillId="0" borderId="15" xfId="0" applyNumberFormat="1" applyFont="1" applyBorder="1" applyAlignment="1" applyProtection="1" quotePrefix="1">
      <alignment horizontal="right" vertical="center"/>
      <protection/>
    </xf>
    <xf numFmtId="37" fontId="15" fillId="0" borderId="15" xfId="0" applyNumberFormat="1" applyFont="1" applyBorder="1" applyAlignment="1" applyProtection="1">
      <alignment vertical="center"/>
      <protection/>
    </xf>
    <xf numFmtId="0" fontId="15" fillId="0" borderId="13" xfId="0" applyFont="1" applyBorder="1" applyAlignment="1" applyProtection="1">
      <alignment horizontal="center" vertical="center"/>
      <protection/>
    </xf>
    <xf numFmtId="168" fontId="15" fillId="0" borderId="13" xfId="0" applyNumberFormat="1" applyFont="1" applyBorder="1" applyAlignment="1" applyProtection="1">
      <alignment vertical="center"/>
      <protection/>
    </xf>
    <xf numFmtId="37" fontId="15" fillId="0" borderId="13" xfId="0" applyNumberFormat="1" applyFont="1" applyBorder="1" applyAlignment="1" applyProtection="1">
      <alignment vertical="center"/>
      <protection/>
    </xf>
    <xf numFmtId="0" fontId="15" fillId="0" borderId="17" xfId="0" applyFont="1" applyBorder="1" applyAlignment="1" applyProtection="1">
      <alignment horizontal="center" vertical="center"/>
      <protection/>
    </xf>
    <xf numFmtId="0" fontId="16" fillId="0" borderId="0" xfId="0" applyFont="1" applyAlignment="1">
      <alignment horizontal="centerContinuous"/>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Fill="1" applyBorder="1" applyAlignment="1">
      <alignment horizontal="center" vertical="center"/>
    </xf>
    <xf numFmtId="3" fontId="15" fillId="0" borderId="10" xfId="42" applyNumberFormat="1" applyFont="1" applyFill="1" applyBorder="1" applyAlignment="1">
      <alignment horizontal="center" vertical="center"/>
    </xf>
    <xf numFmtId="3" fontId="15" fillId="0" borderId="10" xfId="0" applyNumberFormat="1" applyFont="1" applyFill="1" applyBorder="1" applyAlignment="1">
      <alignment horizontal="center" vertical="center"/>
    </xf>
    <xf numFmtId="3" fontId="15" fillId="0" borderId="15" xfId="0" applyNumberFormat="1" applyFont="1" applyFill="1" applyBorder="1" applyAlignment="1">
      <alignment horizontal="center" vertical="center"/>
    </xf>
    <xf numFmtId="3" fontId="15" fillId="0" borderId="15" xfId="0" applyNumberFormat="1" applyFont="1" applyFill="1" applyBorder="1" applyAlignment="1" quotePrefix="1">
      <alignment horizontal="center" vertical="center"/>
    </xf>
    <xf numFmtId="3" fontId="15" fillId="0" borderId="15" xfId="42" applyNumberFormat="1" applyFont="1" applyFill="1" applyBorder="1" applyAlignment="1">
      <alignment horizontal="center" vertical="center"/>
    </xf>
    <xf numFmtId="0" fontId="15" fillId="0" borderId="15" xfId="0" applyFont="1" applyBorder="1" applyAlignment="1" applyProtection="1">
      <alignment vertical="center" wrapText="1"/>
      <protection/>
    </xf>
    <xf numFmtId="3" fontId="15" fillId="0" borderId="15" xfId="0" applyNumberFormat="1" applyFont="1" applyBorder="1" applyAlignment="1" applyProtection="1">
      <alignment vertical="center"/>
      <protection/>
    </xf>
    <xf numFmtId="168" fontId="15" fillId="0" borderId="18" xfId="0" applyNumberFormat="1" applyFont="1" applyBorder="1" applyAlignment="1" applyProtection="1">
      <alignment vertical="center"/>
      <protection/>
    </xf>
    <xf numFmtId="168" fontId="15" fillId="0" borderId="14" xfId="0" applyNumberFormat="1" applyFont="1" applyBorder="1" applyAlignment="1">
      <alignment horizontal="centerContinuous"/>
    </xf>
    <xf numFmtId="168" fontId="15" fillId="0" borderId="21" xfId="0" applyNumberFormat="1" applyFont="1" applyBorder="1" applyAlignment="1">
      <alignment horizontal="centerContinuous"/>
    </xf>
    <xf numFmtId="3" fontId="15" fillId="0" borderId="18" xfId="0" applyNumberFormat="1" applyFont="1" applyBorder="1" applyAlignment="1" applyProtection="1">
      <alignment horizontal="center"/>
      <protection/>
    </xf>
    <xf numFmtId="168" fontId="15" fillId="0" borderId="18" xfId="0" applyNumberFormat="1" applyFont="1" applyBorder="1" applyAlignment="1" applyProtection="1">
      <alignment horizontal="center"/>
      <protection/>
    </xf>
    <xf numFmtId="168" fontId="15" fillId="0" borderId="13" xfId="0" applyNumberFormat="1" applyFont="1" applyBorder="1" applyAlignment="1" applyProtection="1">
      <alignment horizontal="center"/>
      <protection/>
    </xf>
    <xf numFmtId="3" fontId="15" fillId="0" borderId="13" xfId="0" applyNumberFormat="1" applyFont="1" applyBorder="1" applyAlignment="1" applyProtection="1">
      <alignment horizontal="center"/>
      <protection/>
    </xf>
    <xf numFmtId="0" fontId="18" fillId="0" borderId="15" xfId="0" applyFont="1" applyBorder="1" applyAlignment="1" applyProtection="1">
      <alignment horizontal="left" vertical="center"/>
      <protection/>
    </xf>
    <xf numFmtId="168" fontId="15" fillId="0" borderId="16" xfId="0" applyNumberFormat="1" applyFont="1" applyBorder="1" applyAlignment="1">
      <alignment vertical="center"/>
    </xf>
    <xf numFmtId="168" fontId="15" fillId="0" borderId="15" xfId="0" applyNumberFormat="1" applyFont="1" applyBorder="1" applyAlignment="1">
      <alignment vertical="center"/>
    </xf>
    <xf numFmtId="0" fontId="15" fillId="0" borderId="15" xfId="0" applyFont="1" applyBorder="1" applyAlignment="1" applyProtection="1">
      <alignment vertical="center"/>
      <protection/>
    </xf>
    <xf numFmtId="168" fontId="15" fillId="0" borderId="16" xfId="0" applyNumberFormat="1" applyFont="1" applyBorder="1" applyAlignment="1" applyProtection="1">
      <alignment horizontal="right" vertical="center"/>
      <protection/>
    </xf>
    <xf numFmtId="168" fontId="15" fillId="0" borderId="16" xfId="0" applyNumberFormat="1" applyFont="1" applyBorder="1" applyAlignment="1">
      <alignment horizontal="right" vertical="center"/>
    </xf>
    <xf numFmtId="3" fontId="15" fillId="0" borderId="15" xfId="0" applyNumberFormat="1" applyFont="1" applyBorder="1" applyAlignment="1" applyProtection="1" quotePrefix="1">
      <alignment horizontal="right" vertical="center"/>
      <protection/>
    </xf>
    <xf numFmtId="3" fontId="15" fillId="0" borderId="13" xfId="0" applyNumberFormat="1" applyFont="1" applyBorder="1" applyAlignment="1" applyProtection="1">
      <alignment vertical="center"/>
      <protection/>
    </xf>
    <xf numFmtId="3" fontId="15" fillId="0" borderId="0" xfId="0" applyNumberFormat="1" applyFont="1" applyBorder="1" applyAlignment="1" applyProtection="1">
      <alignment vertical="center"/>
      <protection/>
    </xf>
    <xf numFmtId="0" fontId="15" fillId="0" borderId="15" xfId="0" applyFont="1" applyBorder="1" applyAlignment="1" applyProtection="1">
      <alignment horizontal="left" vertical="center" wrapText="1"/>
      <protection/>
    </xf>
    <xf numFmtId="37" fontId="15" fillId="0" borderId="23" xfId="0" applyNumberFormat="1" applyFont="1" applyBorder="1" applyAlignment="1" applyProtection="1">
      <alignment vertical="center"/>
      <protection/>
    </xf>
    <xf numFmtId="0" fontId="15" fillId="0" borderId="15" xfId="0" applyFont="1" applyBorder="1" applyAlignment="1" applyProtection="1">
      <alignment horizontal="left"/>
      <protection/>
    </xf>
    <xf numFmtId="3" fontId="15" fillId="0" borderId="16" xfId="0" applyNumberFormat="1" applyFont="1" applyBorder="1" applyAlignment="1" applyProtection="1">
      <alignment/>
      <protection/>
    </xf>
    <xf numFmtId="168" fontId="15" fillId="0" borderId="16" xfId="0" applyNumberFormat="1" applyFont="1" applyBorder="1" applyAlignment="1" applyProtection="1">
      <alignment/>
      <protection/>
    </xf>
    <xf numFmtId="168" fontId="15" fillId="0" borderId="15" xfId="0" applyNumberFormat="1" applyFont="1" applyBorder="1" applyAlignment="1" applyProtection="1">
      <alignment/>
      <protection/>
    </xf>
    <xf numFmtId="177" fontId="15" fillId="0" borderId="16" xfId="0" applyNumberFormat="1" applyFont="1" applyBorder="1" applyAlignment="1" applyProtection="1">
      <alignment/>
      <protection/>
    </xf>
    <xf numFmtId="0" fontId="15" fillId="0" borderId="13" xfId="0" applyFont="1" applyBorder="1" applyAlignment="1" applyProtection="1">
      <alignment horizontal="left"/>
      <protection/>
    </xf>
    <xf numFmtId="3" fontId="15" fillId="0" borderId="14" xfId="0" applyNumberFormat="1" applyFont="1" applyBorder="1" applyAlignment="1" applyProtection="1">
      <alignment/>
      <protection/>
    </xf>
    <xf numFmtId="168" fontId="15" fillId="0" borderId="13" xfId="0" applyNumberFormat="1" applyFont="1" applyBorder="1" applyAlignment="1" applyProtection="1">
      <alignment/>
      <protection/>
    </xf>
    <xf numFmtId="168" fontId="15" fillId="0" borderId="14" xfId="0" applyNumberFormat="1" applyFont="1" applyBorder="1" applyAlignment="1" applyProtection="1">
      <alignment/>
      <protection/>
    </xf>
    <xf numFmtId="0" fontId="15" fillId="0" borderId="24" xfId="0" applyFont="1" applyBorder="1" applyAlignment="1" applyProtection="1">
      <alignment horizontal="centerContinuous"/>
      <protection/>
    </xf>
    <xf numFmtId="0" fontId="15" fillId="0" borderId="18" xfId="0" applyFont="1" applyBorder="1" applyAlignment="1">
      <alignment horizontal="centerContinuous"/>
    </xf>
    <xf numFmtId="0" fontId="15" fillId="0" borderId="24" xfId="0" applyFont="1" applyBorder="1" applyAlignment="1">
      <alignment horizontal="centerContinuous"/>
    </xf>
    <xf numFmtId="0" fontId="15" fillId="0" borderId="17" xfId="0" applyFont="1" applyBorder="1" applyAlignment="1" applyProtection="1">
      <alignment vertical="center"/>
      <protection/>
    </xf>
    <xf numFmtId="3" fontId="15" fillId="0" borderId="18" xfId="0" applyNumberFormat="1" applyFont="1" applyBorder="1" applyAlignment="1" applyProtection="1">
      <alignment vertical="center"/>
      <protection/>
    </xf>
    <xf numFmtId="3" fontId="15" fillId="0" borderId="17" xfId="0" applyNumberFormat="1" applyFont="1" applyBorder="1" applyAlignment="1" applyProtection="1">
      <alignment vertical="center"/>
      <protection/>
    </xf>
    <xf numFmtId="0" fontId="15" fillId="0" borderId="20" xfId="0" applyFont="1" applyBorder="1" applyAlignment="1">
      <alignment horizontal="centerContinuous"/>
    </xf>
    <xf numFmtId="0" fontId="15" fillId="0" borderId="17" xfId="0" applyFont="1" applyBorder="1" applyAlignment="1">
      <alignment horizontal="center"/>
    </xf>
    <xf numFmtId="0" fontId="15" fillId="0" borderId="18" xfId="0" applyFont="1" applyBorder="1" applyAlignment="1">
      <alignment horizontal="center"/>
    </xf>
    <xf numFmtId="0" fontId="15" fillId="0" borderId="15" xfId="0" applyFont="1" applyBorder="1" applyAlignment="1" quotePrefix="1">
      <alignment horizontal="center" vertical="center"/>
    </xf>
    <xf numFmtId="3" fontId="15" fillId="0" borderId="14" xfId="0" applyNumberFormat="1" applyFont="1" applyBorder="1" applyAlignment="1">
      <alignment vertical="center"/>
    </xf>
    <xf numFmtId="168" fontId="15" fillId="0" borderId="14" xfId="0" applyNumberFormat="1" applyFont="1" applyBorder="1" applyAlignment="1">
      <alignment vertical="center"/>
    </xf>
    <xf numFmtId="168" fontId="15" fillId="0" borderId="13" xfId="0" applyNumberFormat="1" applyFont="1" applyBorder="1" applyAlignment="1">
      <alignment vertical="center"/>
    </xf>
    <xf numFmtId="0" fontId="15" fillId="0" borderId="17" xfId="0" applyFont="1" applyBorder="1" applyAlignment="1">
      <alignment vertical="center" wrapText="1"/>
    </xf>
    <xf numFmtId="0" fontId="15" fillId="0" borderId="18" xfId="0" applyFont="1" applyBorder="1" applyAlignment="1" quotePrefix="1">
      <alignment horizontal="center"/>
    </xf>
    <xf numFmtId="0" fontId="15" fillId="0" borderId="13" xfId="0" applyFont="1" applyBorder="1" applyAlignment="1" quotePrefix="1">
      <alignment horizontal="center"/>
    </xf>
    <xf numFmtId="37" fontId="15" fillId="0" borderId="15" xfId="0" applyNumberFormat="1" applyFont="1" applyBorder="1" applyAlignment="1">
      <alignment vertical="center"/>
    </xf>
    <xf numFmtId="37" fontId="15" fillId="0" borderId="13" xfId="0" applyNumberFormat="1" applyFont="1" applyBorder="1" applyAlignment="1">
      <alignment vertical="center"/>
    </xf>
    <xf numFmtId="0" fontId="15" fillId="0" borderId="21" xfId="0" applyFont="1" applyBorder="1" applyAlignment="1" applyProtection="1">
      <alignment horizontal="centerContinuous" wrapText="1"/>
      <protection/>
    </xf>
    <xf numFmtId="0" fontId="15" fillId="0" borderId="14" xfId="0" applyFont="1" applyBorder="1" applyAlignment="1">
      <alignment horizontal="centerContinuous" wrapText="1"/>
    </xf>
    <xf numFmtId="0" fontId="15" fillId="0" borderId="14" xfId="0" applyFont="1" applyBorder="1" applyAlignment="1" applyProtection="1" quotePrefix="1">
      <alignment horizontal="center"/>
      <protection/>
    </xf>
    <xf numFmtId="0" fontId="15" fillId="0" borderId="13" xfId="0" applyFont="1" applyBorder="1" applyAlignment="1" applyProtection="1">
      <alignment horizontal="center" vertical="center" wrapText="1"/>
      <protection/>
    </xf>
    <xf numFmtId="168" fontId="15" fillId="0" borderId="16" xfId="0" applyNumberFormat="1" applyFont="1" applyBorder="1" applyAlignment="1" applyProtection="1">
      <alignment horizontal="center" vertical="center"/>
      <protection/>
    </xf>
    <xf numFmtId="168" fontId="15" fillId="0" borderId="16" xfId="0" applyNumberFormat="1" applyFont="1" applyBorder="1" applyAlignment="1">
      <alignment horizontal="center" vertical="center"/>
    </xf>
    <xf numFmtId="168" fontId="15" fillId="0" borderId="15" xfId="0" applyNumberFormat="1" applyFont="1" applyBorder="1" applyAlignment="1">
      <alignment horizontal="center" vertical="center"/>
    </xf>
    <xf numFmtId="168" fontId="15" fillId="0" borderId="14" xfId="0" applyNumberFormat="1" applyFont="1" applyBorder="1" applyAlignment="1" applyProtection="1" quotePrefix="1">
      <alignment horizontal="center" vertical="center"/>
      <protection/>
    </xf>
    <xf numFmtId="168" fontId="15" fillId="0" borderId="13" xfId="0" applyNumberFormat="1" applyFont="1" applyBorder="1" applyAlignment="1" applyProtection="1" quotePrefix="1">
      <alignment horizontal="center" vertical="center"/>
      <protection/>
    </xf>
    <xf numFmtId="0" fontId="15" fillId="0" borderId="0" xfId="0" applyFont="1" applyAlignment="1" applyProtection="1">
      <alignment horizontal="centerContinuous" vertical="center"/>
      <protection/>
    </xf>
    <xf numFmtId="0" fontId="17" fillId="0" borderId="0" xfId="0" applyFont="1" applyAlignment="1">
      <alignment horizontal="centerContinuous" vertical="center"/>
    </xf>
    <xf numFmtId="0" fontId="15" fillId="0" borderId="14" xfId="0" applyFont="1" applyBorder="1" applyAlignment="1" applyProtection="1">
      <alignment horizontal="center" vertical="center"/>
      <protection/>
    </xf>
    <xf numFmtId="166" fontId="15" fillId="0" borderId="15" xfId="0" applyNumberFormat="1"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166" fontId="15" fillId="0" borderId="15" xfId="0" applyNumberFormat="1" applyFont="1" applyFill="1" applyBorder="1" applyAlignment="1" applyProtection="1">
      <alignment horizontal="center" vertical="center"/>
      <protection/>
    </xf>
    <xf numFmtId="1" fontId="15" fillId="0" borderId="16" xfId="0" applyNumberFormat="1" applyFont="1" applyBorder="1" applyAlignment="1" applyProtection="1">
      <alignment horizontal="center" vertical="center"/>
      <protection/>
    </xf>
    <xf numFmtId="168" fontId="15" fillId="0" borderId="16" xfId="0" applyNumberFormat="1" applyFont="1" applyFill="1" applyBorder="1" applyAlignment="1" applyProtection="1">
      <alignment horizontal="center" vertical="center"/>
      <protection/>
    </xf>
    <xf numFmtId="166" fontId="15" fillId="0" borderId="16" xfId="0" applyNumberFormat="1" applyFont="1" applyFill="1" applyBorder="1" applyAlignment="1" applyProtection="1">
      <alignment horizontal="center" vertical="center"/>
      <protection/>
    </xf>
    <xf numFmtId="168" fontId="15" fillId="0" borderId="15" xfId="0" applyNumberFormat="1" applyFont="1" applyBorder="1" applyAlignment="1" applyProtection="1">
      <alignment horizontal="center" vertical="center"/>
      <protection/>
    </xf>
    <xf numFmtId="168" fontId="15" fillId="0" borderId="15" xfId="0" applyNumberFormat="1" applyFont="1" applyFill="1" applyBorder="1" applyAlignment="1" applyProtection="1">
      <alignment horizontal="center" vertical="center"/>
      <protection/>
    </xf>
    <xf numFmtId="166" fontId="15" fillId="0" borderId="16" xfId="0" applyNumberFormat="1" applyFont="1" applyBorder="1" applyAlignment="1" applyProtection="1">
      <alignment horizontal="center" vertical="center"/>
      <protection/>
    </xf>
    <xf numFmtId="168" fontId="15" fillId="0" borderId="15" xfId="0" applyNumberFormat="1" applyFont="1" applyBorder="1" applyAlignment="1" applyProtection="1" quotePrefix="1">
      <alignment horizontal="center" vertical="center"/>
      <protection/>
    </xf>
    <xf numFmtId="0" fontId="15" fillId="0" borderId="20" xfId="0" applyFont="1" applyBorder="1" applyAlignment="1" applyProtection="1">
      <alignment horizontal="centerContinuous" vertical="center"/>
      <protection/>
    </xf>
    <xf numFmtId="0" fontId="15" fillId="0" borderId="14" xfId="0" applyFont="1" applyBorder="1" applyAlignment="1">
      <alignment horizontal="centerContinuous" vertical="center"/>
    </xf>
    <xf numFmtId="0" fontId="15" fillId="0" borderId="21" xfId="0" applyFont="1" applyBorder="1" applyAlignment="1" applyProtection="1">
      <alignment horizontal="centerContinuous" vertical="center"/>
      <protection/>
    </xf>
    <xf numFmtId="2" fontId="15" fillId="0" borderId="13" xfId="0" applyNumberFormat="1" applyFont="1" applyBorder="1" applyAlignment="1" applyProtection="1">
      <alignment vertical="center"/>
      <protection/>
    </xf>
    <xf numFmtId="0" fontId="15" fillId="0" borderId="13" xfId="0" applyFont="1" applyBorder="1" applyAlignment="1">
      <alignment horizontal="left" vertical="center" indent="1"/>
    </xf>
    <xf numFmtId="37" fontId="15" fillId="0" borderId="14" xfId="0" applyNumberFormat="1" applyFont="1" applyBorder="1" applyAlignment="1">
      <alignment vertical="center"/>
    </xf>
    <xf numFmtId="166" fontId="15" fillId="0" borderId="14" xfId="0" applyNumberFormat="1" applyFont="1" applyBorder="1" applyAlignment="1">
      <alignment vertical="center"/>
    </xf>
    <xf numFmtId="37" fontId="15" fillId="0" borderId="14" xfId="0" applyNumberFormat="1" applyFont="1" applyFill="1" applyBorder="1" applyAlignment="1">
      <alignment vertical="center"/>
    </xf>
    <xf numFmtId="0" fontId="15" fillId="0" borderId="25" xfId="0" applyFont="1" applyBorder="1" applyAlignment="1" applyProtection="1">
      <alignment horizontal="centerContinuous"/>
      <protection/>
    </xf>
    <xf numFmtId="3" fontId="15" fillId="0" borderId="15" xfId="0" applyNumberFormat="1" applyFont="1" applyBorder="1" applyAlignment="1" applyProtection="1">
      <alignment horizontal="center" vertical="center"/>
      <protection/>
    </xf>
    <xf numFmtId="3" fontId="15" fillId="0" borderId="16" xfId="0" applyNumberFormat="1" applyFont="1" applyBorder="1" applyAlignment="1" applyProtection="1">
      <alignment horizontal="center" vertical="center"/>
      <protection/>
    </xf>
    <xf numFmtId="3" fontId="15" fillId="0" borderId="15" xfId="0" applyNumberFormat="1" applyFont="1" applyFill="1" applyBorder="1" applyAlignment="1" applyProtection="1">
      <alignment horizontal="center" vertical="center"/>
      <protection/>
    </xf>
    <xf numFmtId="1" fontId="15" fillId="0" borderId="15" xfId="0" applyNumberFormat="1" applyFont="1" applyBorder="1" applyAlignment="1" applyProtection="1">
      <alignment horizontal="center" vertical="center"/>
      <protection/>
    </xf>
    <xf numFmtId="3" fontId="15" fillId="0" borderId="16" xfId="0" applyNumberFormat="1" applyFont="1" applyFill="1" applyBorder="1" applyAlignment="1" applyProtection="1">
      <alignment horizontal="center" vertical="center"/>
      <protection/>
    </xf>
    <xf numFmtId="3" fontId="15" fillId="0" borderId="15" xfId="0" applyNumberFormat="1" applyFont="1" applyBorder="1" applyAlignment="1" applyProtection="1" quotePrefix="1">
      <alignment horizontal="center" vertical="center"/>
      <protection/>
    </xf>
    <xf numFmtId="3" fontId="15" fillId="0" borderId="16" xfId="0" applyNumberFormat="1" applyFont="1" applyBorder="1" applyAlignment="1">
      <alignment horizontal="center" vertical="center"/>
    </xf>
    <xf numFmtId="0" fontId="15" fillId="0" borderId="15" xfId="0" applyNumberFormat="1" applyFont="1" applyBorder="1" applyAlignment="1" applyProtection="1">
      <alignment horizontal="center" vertical="center"/>
      <protection/>
    </xf>
    <xf numFmtId="37" fontId="15" fillId="0" borderId="16" xfId="0" applyNumberFormat="1" applyFont="1" applyBorder="1" applyAlignment="1" applyProtection="1">
      <alignment vertical="center"/>
      <protection/>
    </xf>
    <xf numFmtId="37" fontId="15" fillId="0" borderId="14" xfId="0" applyNumberFormat="1" applyFont="1" applyBorder="1" applyAlignment="1" applyProtection="1">
      <alignment vertical="center"/>
      <protection/>
    </xf>
    <xf numFmtId="166" fontId="15" fillId="0" borderId="16" xfId="0" applyNumberFormat="1" applyFont="1" applyBorder="1" applyAlignment="1" applyProtection="1">
      <alignment vertical="center"/>
      <protection/>
    </xf>
    <xf numFmtId="166" fontId="15" fillId="0" borderId="14" xfId="0" applyNumberFormat="1" applyFont="1" applyBorder="1" applyAlignment="1" applyProtection="1">
      <alignment vertical="center"/>
      <protection/>
    </xf>
    <xf numFmtId="166" fontId="15" fillId="0" borderId="15" xfId="0" applyNumberFormat="1" applyFont="1" applyBorder="1" applyAlignment="1" applyProtection="1">
      <alignment vertical="center"/>
      <protection/>
    </xf>
    <xf numFmtId="166" fontId="15" fillId="0" borderId="13" xfId="0" applyNumberFormat="1" applyFont="1" applyBorder="1" applyAlignment="1" applyProtection="1">
      <alignment vertical="center"/>
      <protection/>
    </xf>
    <xf numFmtId="0" fontId="4" fillId="0" borderId="17" xfId="0" applyFont="1" applyBorder="1" applyAlignment="1">
      <alignment/>
    </xf>
    <xf numFmtId="0" fontId="4" fillId="0" borderId="17" xfId="0" applyFont="1" applyFill="1" applyBorder="1" applyAlignment="1">
      <alignment/>
    </xf>
    <xf numFmtId="3" fontId="15" fillId="0" borderId="0" xfId="0" applyNumberFormat="1" applyFont="1" applyAlignment="1">
      <alignment/>
    </xf>
    <xf numFmtId="0" fontId="7" fillId="0" borderId="0" xfId="0" applyNumberFormat="1" applyFont="1" applyAlignment="1">
      <alignment/>
    </xf>
    <xf numFmtId="37" fontId="15" fillId="0" borderId="13" xfId="0" applyNumberFormat="1" applyFont="1" applyFill="1" applyBorder="1" applyAlignment="1">
      <alignment vertical="center"/>
    </xf>
    <xf numFmtId="0" fontId="16" fillId="0" borderId="0" xfId="0" applyFont="1" applyAlignment="1" applyProtection="1">
      <alignment/>
      <protection/>
    </xf>
    <xf numFmtId="0" fontId="15" fillId="0" borderId="0" xfId="0" applyFont="1" applyAlignment="1">
      <alignment/>
    </xf>
    <xf numFmtId="0" fontId="16" fillId="0" borderId="0" xfId="0" applyFont="1" applyAlignment="1">
      <alignment/>
    </xf>
    <xf numFmtId="0" fontId="16" fillId="0" borderId="0" xfId="0" applyFont="1" applyAlignment="1" applyProtection="1">
      <alignment wrapText="1"/>
      <protection/>
    </xf>
    <xf numFmtId="0" fontId="16" fillId="0" borderId="0" xfId="0" applyFont="1" applyAlignment="1">
      <alignment wrapText="1"/>
    </xf>
    <xf numFmtId="0" fontId="17" fillId="0" borderId="0" xfId="0" applyFont="1" applyBorder="1" applyAlignment="1">
      <alignment vertical="center"/>
    </xf>
    <xf numFmtId="37" fontId="15" fillId="0" borderId="15" xfId="0" applyNumberFormat="1" applyFont="1" applyBorder="1" applyAlignment="1">
      <alignment/>
    </xf>
    <xf numFmtId="169" fontId="15" fillId="0" borderId="14" xfId="0" applyNumberFormat="1" applyFont="1" applyBorder="1" applyAlignment="1">
      <alignment vertical="center"/>
    </xf>
    <xf numFmtId="168" fontId="15" fillId="0" borderId="17" xfId="0" applyNumberFormat="1" applyFont="1" applyBorder="1" applyAlignment="1">
      <alignment vertical="center"/>
    </xf>
    <xf numFmtId="168" fontId="15" fillId="0" borderId="16" xfId="0" applyNumberFormat="1" applyFont="1" applyBorder="1" applyAlignment="1" applyProtection="1" quotePrefix="1">
      <alignment horizontal="right" vertical="center"/>
      <protection/>
    </xf>
    <xf numFmtId="166" fontId="15" fillId="0" borderId="16" xfId="0" applyNumberFormat="1" applyFont="1" applyBorder="1" applyAlignment="1" applyProtection="1" quotePrefix="1">
      <alignment horizontal="right" vertical="center"/>
      <protection/>
    </xf>
    <xf numFmtId="37" fontId="15" fillId="0" borderId="0" xfId="0" applyNumberFormat="1" applyFont="1" applyAlignment="1">
      <alignment/>
    </xf>
    <xf numFmtId="0" fontId="15" fillId="0" borderId="15" xfId="0" applyFont="1" applyBorder="1" applyAlignment="1">
      <alignment/>
    </xf>
    <xf numFmtId="165" fontId="16" fillId="0" borderId="0" xfId="0" applyNumberFormat="1" applyFont="1" applyAlignment="1" applyProtection="1">
      <alignment wrapText="1"/>
      <protection/>
    </xf>
    <xf numFmtId="37" fontId="7" fillId="0" borderId="0" xfId="0" applyNumberFormat="1" applyFont="1" applyAlignment="1">
      <alignment/>
    </xf>
    <xf numFmtId="37" fontId="15" fillId="0" borderId="23" xfId="0" applyNumberFormat="1" applyFont="1" applyBorder="1" applyAlignment="1">
      <alignment/>
    </xf>
    <xf numFmtId="37" fontId="15" fillId="0" borderId="17" xfId="0" applyNumberFormat="1" applyFont="1" applyBorder="1" applyAlignment="1">
      <alignment/>
    </xf>
    <xf numFmtId="168" fontId="15" fillId="0" borderId="12" xfId="0" applyNumberFormat="1" applyFont="1" applyBorder="1" applyAlignment="1" applyProtection="1">
      <alignment/>
      <protection/>
    </xf>
    <xf numFmtId="0" fontId="15" fillId="0" borderId="13" xfId="0" applyFont="1" applyBorder="1" applyAlignment="1" applyProtection="1">
      <alignment vertical="center"/>
      <protection/>
    </xf>
    <xf numFmtId="0" fontId="15" fillId="0" borderId="23" xfId="0" applyFont="1" applyBorder="1" applyAlignment="1">
      <alignment/>
    </xf>
    <xf numFmtId="0" fontId="15" fillId="0" borderId="15" xfId="0" applyFont="1" applyBorder="1" applyAlignment="1">
      <alignment/>
    </xf>
    <xf numFmtId="177" fontId="15" fillId="0" borderId="15" xfId="0" applyNumberFormat="1" applyFont="1" applyBorder="1" applyAlignment="1">
      <alignment/>
    </xf>
    <xf numFmtId="0" fontId="15" fillId="0" borderId="15" xfId="0" applyFont="1" applyBorder="1" applyAlignment="1">
      <alignment wrapText="1"/>
    </xf>
    <xf numFmtId="0" fontId="15" fillId="0" borderId="13" xfId="0" applyFont="1" applyBorder="1" applyAlignment="1">
      <alignment/>
    </xf>
    <xf numFmtId="37" fontId="15" fillId="0" borderId="13" xfId="0" applyNumberFormat="1" applyFont="1" applyBorder="1" applyAlignment="1">
      <alignment/>
    </xf>
    <xf numFmtId="177" fontId="15" fillId="0" borderId="13" xfId="0" applyNumberFormat="1" applyFont="1" applyBorder="1" applyAlignment="1">
      <alignment/>
    </xf>
    <xf numFmtId="0" fontId="15" fillId="0" borderId="17" xfId="0" applyFont="1" applyBorder="1" applyAlignment="1">
      <alignment/>
    </xf>
    <xf numFmtId="37" fontId="15" fillId="0" borderId="16" xfId="0" applyNumberFormat="1" applyFont="1" applyBorder="1" applyAlignment="1">
      <alignment/>
    </xf>
    <xf numFmtId="168" fontId="15" fillId="0" borderId="17" xfId="0" applyNumberFormat="1" applyFont="1" applyBorder="1" applyAlignment="1" applyProtection="1" quotePrefix="1">
      <alignment horizontal="right" vertical="center"/>
      <protection/>
    </xf>
    <xf numFmtId="0" fontId="18" fillId="0" borderId="15" xfId="0" applyFont="1" applyBorder="1" applyAlignment="1">
      <alignment/>
    </xf>
    <xf numFmtId="0" fontId="15" fillId="0" borderId="16" xfId="0" applyFont="1" applyBorder="1" applyAlignment="1" applyProtection="1">
      <alignment horizontal="center"/>
      <protection/>
    </xf>
    <xf numFmtId="0" fontId="15" fillId="0" borderId="15" xfId="0" applyFont="1" applyBorder="1" applyAlignment="1" applyProtection="1">
      <alignment horizontal="center"/>
      <protection/>
    </xf>
    <xf numFmtId="0" fontId="22" fillId="0" borderId="15" xfId="0" applyFont="1" applyBorder="1" applyAlignment="1">
      <alignment horizontal="left" indent="1"/>
    </xf>
    <xf numFmtId="37" fontId="15" fillId="0" borderId="16" xfId="0" applyNumberFormat="1" applyFont="1" applyBorder="1" applyAlignment="1" applyProtection="1">
      <alignment/>
      <protection/>
    </xf>
    <xf numFmtId="0" fontId="18" fillId="0" borderId="15" xfId="0" applyFont="1" applyBorder="1" applyAlignment="1">
      <alignment horizontal="left"/>
    </xf>
    <xf numFmtId="0" fontId="15" fillId="0" borderId="15" xfId="0" applyFont="1" applyBorder="1" applyAlignment="1">
      <alignment horizontal="left"/>
    </xf>
    <xf numFmtId="0" fontId="15" fillId="0" borderId="15" xfId="0" applyFont="1" applyBorder="1" applyAlignment="1">
      <alignment horizontal="left" indent="1"/>
    </xf>
    <xf numFmtId="0" fontId="22" fillId="0" borderId="15" xfId="0" applyFont="1" applyBorder="1" applyAlignment="1">
      <alignment horizontal="left"/>
    </xf>
    <xf numFmtId="0" fontId="22" fillId="0" borderId="15" xfId="0" applyFont="1" applyBorder="1" applyAlignment="1" applyProtection="1">
      <alignment vertical="center" wrapText="1"/>
      <protection/>
    </xf>
    <xf numFmtId="0" fontId="22" fillId="0" borderId="15" xfId="0" applyFont="1" applyBorder="1" applyAlignment="1" applyProtection="1" quotePrefix="1">
      <alignment horizontal="left" vertical="center" wrapText="1"/>
      <protection/>
    </xf>
    <xf numFmtId="0" fontId="15" fillId="0" borderId="13" xfId="0" applyFont="1" applyBorder="1" applyAlignment="1" applyProtection="1">
      <alignment horizontal="left" vertical="center" wrapText="1"/>
      <protection/>
    </xf>
    <xf numFmtId="37" fontId="15" fillId="0" borderId="13" xfId="0" applyNumberFormat="1" applyFont="1" applyBorder="1" applyAlignment="1" applyProtection="1" quotePrefix="1">
      <alignment horizontal="right" vertical="center"/>
      <protection/>
    </xf>
    <xf numFmtId="0" fontId="15" fillId="0" borderId="0" xfId="0" applyFont="1" applyBorder="1" applyAlignment="1" applyProtection="1" quotePrefix="1">
      <alignment horizontal="left" vertical="center"/>
      <protection/>
    </xf>
    <xf numFmtId="168" fontId="15" fillId="0" borderId="0" xfId="0" applyNumberFormat="1" applyFont="1" applyBorder="1" applyAlignment="1" applyProtection="1">
      <alignment vertical="center"/>
      <protection/>
    </xf>
    <xf numFmtId="37" fontId="15" fillId="0" borderId="0" xfId="0" applyNumberFormat="1" applyFont="1" applyBorder="1" applyAlignment="1" applyProtection="1">
      <alignment vertical="center"/>
      <protection/>
    </xf>
    <xf numFmtId="0" fontId="15" fillId="0" borderId="21" xfId="0" applyFont="1" applyBorder="1" applyAlignment="1" applyProtection="1" quotePrefix="1">
      <alignment horizontal="centerContinuous"/>
      <protection/>
    </xf>
    <xf numFmtId="0" fontId="15" fillId="0" borderId="0" xfId="0" applyFont="1" applyBorder="1" applyAlignment="1" applyProtection="1">
      <alignment horizontal="left" vertical="center"/>
      <protection/>
    </xf>
    <xf numFmtId="0" fontId="15" fillId="0" borderId="15" xfId="0" applyFont="1" applyBorder="1" applyAlignment="1">
      <alignment horizontal="center"/>
    </xf>
    <xf numFmtId="3" fontId="15" fillId="0" borderId="16" xfId="0" applyNumberFormat="1" applyFont="1" applyBorder="1" applyAlignment="1" applyProtection="1">
      <alignment horizontal="center"/>
      <protection/>
    </xf>
    <xf numFmtId="168" fontId="15" fillId="0" borderId="16" xfId="0" applyNumberFormat="1" applyFont="1" applyBorder="1" applyAlignment="1" applyProtection="1">
      <alignment horizontal="center"/>
      <protection/>
    </xf>
    <xf numFmtId="168" fontId="15" fillId="0" borderId="15" xfId="0" applyNumberFormat="1" applyFont="1" applyBorder="1" applyAlignment="1" applyProtection="1">
      <alignment horizontal="center"/>
      <protection/>
    </xf>
    <xf numFmtId="3" fontId="15" fillId="0" borderId="15" xfId="0" applyNumberFormat="1" applyFont="1" applyBorder="1" applyAlignment="1" applyProtection="1">
      <alignment horizontal="center"/>
      <protection/>
    </xf>
    <xf numFmtId="0" fontId="18" fillId="0" borderId="15" xfId="0" applyFont="1" applyBorder="1" applyAlignment="1" applyProtection="1">
      <alignment vertical="center"/>
      <protection/>
    </xf>
    <xf numFmtId="168" fontId="15" fillId="0" borderId="14" xfId="0" applyNumberFormat="1" applyFont="1" applyBorder="1" applyAlignment="1" applyProtection="1">
      <alignment horizontal="right" vertical="center"/>
      <protection/>
    </xf>
    <xf numFmtId="2" fontId="15" fillId="0" borderId="16" xfId="0" applyNumberFormat="1" applyFont="1" applyBorder="1" applyAlignment="1" applyProtection="1">
      <alignment vertical="center"/>
      <protection/>
    </xf>
    <xf numFmtId="2" fontId="15" fillId="0" borderId="15" xfId="0" applyNumberFormat="1" applyFont="1" applyBorder="1" applyAlignment="1" applyProtection="1">
      <alignment vertical="center"/>
      <protection/>
    </xf>
    <xf numFmtId="2" fontId="15" fillId="0" borderId="16" xfId="0" applyNumberFormat="1" applyFont="1" applyBorder="1" applyAlignment="1" applyProtection="1" quotePrefix="1">
      <alignment horizontal="right" vertical="center"/>
      <protection/>
    </xf>
    <xf numFmtId="0" fontId="9" fillId="0" borderId="11" xfId="0" applyFont="1" applyBorder="1" applyAlignment="1">
      <alignment vertical="center" wrapText="1"/>
    </xf>
    <xf numFmtId="0" fontId="0" fillId="0" borderId="11" xfId="0" applyBorder="1" applyAlignment="1">
      <alignment vertical="center"/>
    </xf>
    <xf numFmtId="0" fontId="15" fillId="0" borderId="23" xfId="0" applyFont="1" applyBorder="1" applyAlignment="1" applyProtection="1">
      <alignment horizontal="center" vertical="center"/>
      <protection/>
    </xf>
    <xf numFmtId="0" fontId="17" fillId="0" borderId="17" xfId="0" applyFont="1" applyBorder="1" applyAlignment="1">
      <alignment vertical="center"/>
    </xf>
    <xf numFmtId="0" fontId="9" fillId="0" borderId="0" xfId="0" applyFont="1" applyAlignment="1">
      <alignment vertical="center" wrapText="1"/>
    </xf>
    <xf numFmtId="0" fontId="0" fillId="0" borderId="0" xfId="0" applyAlignment="1">
      <alignment vertical="center" wrapText="1"/>
    </xf>
    <xf numFmtId="0" fontId="15" fillId="0" borderId="23" xfId="0" applyFont="1" applyBorder="1" applyAlignment="1" applyProtection="1">
      <alignment horizontal="center" vertical="center" wrapText="1"/>
      <protection/>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9" fillId="0" borderId="0" xfId="0" applyFont="1" applyAlignment="1">
      <alignment/>
    </xf>
    <xf numFmtId="0" fontId="0" fillId="0" borderId="0" xfId="0" applyAlignment="1">
      <alignment/>
    </xf>
    <xf numFmtId="0" fontId="15" fillId="0" borderId="20" xfId="0" applyFont="1" applyBorder="1" applyAlignment="1" applyProtection="1">
      <alignment horizontal="center" vertical="center" wrapText="1"/>
      <protection/>
    </xf>
    <xf numFmtId="0" fontId="17" fillId="0" borderId="14" xfId="0" applyFont="1" applyBorder="1" applyAlignment="1">
      <alignment horizontal="center" vertical="center" wrapText="1"/>
    </xf>
    <xf numFmtId="1" fontId="15" fillId="0" borderId="20" xfId="0" applyNumberFormat="1" applyFont="1" applyBorder="1" applyAlignment="1">
      <alignment horizontal="center" vertical="center"/>
    </xf>
    <xf numFmtId="1" fontId="17" fillId="0" borderId="14" xfId="0" applyNumberFormat="1" applyFont="1" applyBorder="1" applyAlignment="1">
      <alignment horizontal="center" vertical="center"/>
    </xf>
    <xf numFmtId="1" fontId="15" fillId="0" borderId="21" xfId="0" applyNumberFormat="1" applyFont="1" applyBorder="1" applyAlignment="1">
      <alignment horizontal="center" vertical="center"/>
    </xf>
    <xf numFmtId="0" fontId="16" fillId="0" borderId="0" xfId="0" applyFont="1" applyAlignment="1" applyProtection="1">
      <alignment horizontal="center" vertical="center" wrapText="1"/>
      <protection/>
    </xf>
    <xf numFmtId="0" fontId="17" fillId="0" borderId="0" xfId="0" applyFont="1" applyAlignment="1">
      <alignment horizontal="center" vertical="center" wrapText="1"/>
    </xf>
    <xf numFmtId="0" fontId="15" fillId="0" borderId="20" xfId="0" applyFont="1" applyBorder="1" applyAlignment="1" applyProtection="1" quotePrefix="1">
      <alignment horizontal="center" vertical="center"/>
      <protection/>
    </xf>
    <xf numFmtId="0" fontId="17" fillId="0" borderId="14"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5" fillId="0" borderId="0" xfId="0" applyFont="1" applyAlignment="1">
      <alignment vertical="center" wrapText="1"/>
    </xf>
    <xf numFmtId="0" fontId="17" fillId="0" borderId="17" xfId="0" applyFont="1" applyBorder="1" applyAlignment="1">
      <alignment vertical="center" wrapText="1"/>
    </xf>
    <xf numFmtId="0" fontId="9" fillId="0" borderId="0" xfId="0" applyFont="1" applyAlignment="1" applyProtection="1">
      <alignment horizontal="left" vertical="center" wrapText="1"/>
      <protection/>
    </xf>
    <xf numFmtId="0" fontId="17" fillId="0" borderId="14" xfId="0" applyFont="1" applyBorder="1" applyAlignment="1">
      <alignment vertical="center" wrapText="1"/>
    </xf>
    <xf numFmtId="0" fontId="15" fillId="0" borderId="20" xfId="0" applyFont="1" applyBorder="1" applyAlignment="1" applyProtection="1">
      <alignment horizontal="center" vertical="center"/>
      <protection/>
    </xf>
    <xf numFmtId="0" fontId="17" fillId="0" borderId="14" xfId="0" applyFont="1" applyBorder="1" applyAlignment="1">
      <alignment vertical="center"/>
    </xf>
    <xf numFmtId="0" fontId="9" fillId="0" borderId="0" xfId="0" applyFont="1" applyAlignment="1" quotePrefix="1">
      <alignment vertical="center" wrapText="1"/>
    </xf>
    <xf numFmtId="0" fontId="15" fillId="0" borderId="23" xfId="0" applyFont="1" applyBorder="1" applyAlignment="1">
      <alignment horizontal="center" vertical="center" wrapText="1"/>
    </xf>
    <xf numFmtId="0" fontId="17" fillId="0" borderId="15" xfId="0" applyFont="1" applyBorder="1" applyAlignment="1">
      <alignment horizontal="center"/>
    </xf>
    <xf numFmtId="0" fontId="17" fillId="0" borderId="17" xfId="0" applyFont="1" applyBorder="1" applyAlignment="1">
      <alignment horizontal="center"/>
    </xf>
    <xf numFmtId="0" fontId="16" fillId="0" borderId="0" xfId="0" applyFont="1" applyBorder="1" applyAlignment="1" applyProtection="1">
      <alignment horizontal="center" vertical="center" wrapText="1"/>
      <protection/>
    </xf>
    <xf numFmtId="0" fontId="17" fillId="0" borderId="0" xfId="0" applyFont="1" applyBorder="1" applyAlignment="1">
      <alignment horizontal="center" vertical="center" wrapText="1"/>
    </xf>
    <xf numFmtId="0" fontId="15" fillId="0" borderId="0" xfId="0" applyFont="1" applyBorder="1" applyAlignment="1" applyProtection="1">
      <alignment horizontal="center" vertical="center" wrapText="1"/>
      <protection/>
    </xf>
    <xf numFmtId="0" fontId="9" fillId="0" borderId="0" xfId="0" applyFont="1" applyAlignment="1" applyProtection="1" quotePrefix="1">
      <alignment horizontal="left" vertical="center" wrapText="1"/>
      <protection/>
    </xf>
    <xf numFmtId="3" fontId="15" fillId="0" borderId="25" xfId="0" applyNumberFormat="1" applyFont="1" applyBorder="1" applyAlignment="1" applyProtection="1">
      <alignment horizontal="center" vertical="center"/>
      <protection/>
    </xf>
    <xf numFmtId="0" fontId="17" fillId="0" borderId="12" xfId="0" applyFont="1" applyBorder="1" applyAlignment="1">
      <alignment horizontal="center" vertical="center"/>
    </xf>
    <xf numFmtId="3" fontId="15" fillId="0" borderId="26" xfId="0" applyNumberFormat="1" applyFont="1" applyBorder="1" applyAlignment="1" applyProtection="1">
      <alignment horizontal="center" vertical="center"/>
      <protection/>
    </xf>
    <xf numFmtId="0" fontId="17" fillId="0" borderId="18" xfId="0" applyFont="1" applyBorder="1" applyAlignment="1">
      <alignment horizontal="center" vertical="center"/>
    </xf>
    <xf numFmtId="3" fontId="15" fillId="0" borderId="11" xfId="0" applyNumberFormat="1" applyFont="1" applyBorder="1" applyAlignment="1" applyProtection="1">
      <alignment horizontal="center" vertical="center"/>
      <protection/>
    </xf>
    <xf numFmtId="3" fontId="15" fillId="0" borderId="24" xfId="0" applyNumberFormat="1" applyFont="1" applyBorder="1" applyAlignment="1" applyProtection="1">
      <alignment horizontal="center" vertical="center"/>
      <protection/>
    </xf>
    <xf numFmtId="3" fontId="15" fillId="0" borderId="25" xfId="0" applyNumberFormat="1" applyFont="1" applyBorder="1" applyAlignment="1">
      <alignment horizontal="center" vertical="center"/>
    </xf>
    <xf numFmtId="3" fontId="15" fillId="0" borderId="26" xfId="0" applyNumberFormat="1" applyFont="1" applyBorder="1" applyAlignment="1">
      <alignment horizontal="center" vertical="center"/>
    </xf>
    <xf numFmtId="0" fontId="17" fillId="0" borderId="15" xfId="0" applyFont="1" applyBorder="1" applyAlignment="1">
      <alignment/>
    </xf>
    <xf numFmtId="0" fontId="17" fillId="0" borderId="17" xfId="0" applyFont="1" applyBorder="1" applyAlignment="1">
      <alignment/>
    </xf>
    <xf numFmtId="0" fontId="15" fillId="0" borderId="15" xfId="0" applyFont="1" applyBorder="1" applyAlignment="1">
      <alignment/>
    </xf>
    <xf numFmtId="0" fontId="15" fillId="0" borderId="17" xfId="0" applyFont="1" applyBorder="1" applyAlignment="1">
      <alignment/>
    </xf>
    <xf numFmtId="0" fontId="15" fillId="0" borderId="0" xfId="0" applyFont="1" applyAlignment="1">
      <alignment/>
    </xf>
    <xf numFmtId="0" fontId="15" fillId="0" borderId="0" xfId="0" applyFont="1" applyAlignment="1">
      <alignment vertical="center" wrapText="1"/>
    </xf>
    <xf numFmtId="0" fontId="15" fillId="0" borderId="0" xfId="0" applyFont="1" applyAlignment="1">
      <alignment vertical="center"/>
    </xf>
    <xf numFmtId="0" fontId="15" fillId="0" borderId="15" xfId="0" applyFont="1" applyBorder="1" applyAlignment="1">
      <alignment horizontal="center"/>
    </xf>
    <xf numFmtId="0" fontId="15" fillId="0" borderId="17" xfId="0" applyFont="1" applyBorder="1" applyAlignment="1">
      <alignment horizontal="center"/>
    </xf>
    <xf numFmtId="0" fontId="9" fillId="0" borderId="0" xfId="0" applyFont="1" applyAlignment="1">
      <alignment vertical="center"/>
    </xf>
    <xf numFmtId="0" fontId="24" fillId="0" borderId="11" xfId="0" applyFont="1" applyBorder="1" applyAlignment="1">
      <alignment vertical="center" wrapText="1"/>
    </xf>
    <xf numFmtId="0" fontId="21" fillId="0" borderId="11" xfId="0" applyFont="1" applyBorder="1" applyAlignment="1">
      <alignment vertical="center" wrapText="1"/>
    </xf>
    <xf numFmtId="0" fontId="9" fillId="0" borderId="0" xfId="0" applyFont="1" applyBorder="1" applyAlignment="1">
      <alignment vertical="center" wrapText="1"/>
    </xf>
    <xf numFmtId="0" fontId="0" fillId="0" borderId="0" xfId="0" applyBorder="1" applyAlignment="1">
      <alignment vertical="center" wrapText="1"/>
    </xf>
    <xf numFmtId="0" fontId="24" fillId="0" borderId="0" xfId="0" applyFont="1" applyBorder="1" applyAlignment="1">
      <alignment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3" fontId="15" fillId="0" borderId="20" xfId="0" applyNumberFormat="1" applyFont="1" applyBorder="1" applyAlignment="1" applyProtection="1">
      <alignment horizontal="center" vertical="center"/>
      <protection/>
    </xf>
    <xf numFmtId="3" fontId="15" fillId="0" borderId="14" xfId="0" applyNumberFormat="1" applyFont="1" applyBorder="1" applyAlignment="1" applyProtection="1">
      <alignment horizontal="center" vertical="center"/>
      <protection/>
    </xf>
    <xf numFmtId="37" fontId="15" fillId="0" borderId="20" xfId="0" applyNumberFormat="1" applyFont="1" applyBorder="1" applyAlignment="1">
      <alignment horizontal="center" vertical="center"/>
    </xf>
    <xf numFmtId="37" fontId="15" fillId="0" borderId="14" xfId="0" applyNumberFormat="1" applyFont="1" applyBorder="1" applyAlignment="1">
      <alignment horizontal="center" vertical="center"/>
    </xf>
    <xf numFmtId="0" fontId="7" fillId="0" borderId="0" xfId="0" applyFont="1" applyAlignment="1">
      <alignment wrapText="1"/>
    </xf>
    <xf numFmtId="0" fontId="0" fillId="0" borderId="0" xfId="0" applyAlignment="1">
      <alignment wrapText="1"/>
    </xf>
    <xf numFmtId="0" fontId="59" fillId="0" borderId="16" xfId="0" applyFont="1" applyBorder="1" applyAlignment="1">
      <alignment horizontal="center"/>
    </xf>
    <xf numFmtId="0" fontId="59"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tabSelected="1" zoomScalePageLayoutView="0" workbookViewId="0" topLeftCell="A1">
      <selection activeCell="A1" sqref="A1"/>
    </sheetView>
  </sheetViews>
  <sheetFormatPr defaultColWidth="9.33203125" defaultRowHeight="12.75"/>
  <cols>
    <col min="1" max="1" width="153.16015625" style="37" bestFit="1" customWidth="1"/>
  </cols>
  <sheetData>
    <row r="1" ht="15">
      <c r="A1" s="38" t="s">
        <v>242</v>
      </c>
    </row>
    <row r="2" ht="15.75">
      <c r="A2" s="191" t="s">
        <v>243</v>
      </c>
    </row>
    <row r="3" ht="15.75">
      <c r="A3" s="189" t="s">
        <v>244</v>
      </c>
    </row>
    <row r="4" ht="15.75">
      <c r="A4" s="191" t="s">
        <v>245</v>
      </c>
    </row>
    <row r="5" ht="15.75">
      <c r="A5" s="189" t="s">
        <v>246</v>
      </c>
    </row>
    <row r="6" ht="31.5">
      <c r="A6" s="193" t="s">
        <v>247</v>
      </c>
    </row>
    <row r="7" ht="31.5">
      <c r="A7" s="192" t="s">
        <v>248</v>
      </c>
    </row>
    <row r="8" spans="1:7" ht="15.75">
      <c r="A8" s="189" t="s">
        <v>249</v>
      </c>
      <c r="B8" s="190"/>
      <c r="C8" s="190"/>
      <c r="D8" s="190"/>
      <c r="E8" s="190"/>
      <c r="F8" s="190"/>
      <c r="G8" s="190"/>
    </row>
    <row r="9" spans="1:7" ht="31.5">
      <c r="A9" s="193" t="s">
        <v>250</v>
      </c>
      <c r="B9" s="59"/>
      <c r="C9" s="59"/>
      <c r="D9" s="59"/>
      <c r="E9" s="59"/>
      <c r="F9" s="59"/>
      <c r="G9" s="59"/>
    </row>
    <row r="10" spans="1:7" ht="15.75">
      <c r="A10" s="189" t="s">
        <v>251</v>
      </c>
      <c r="B10" s="59"/>
      <c r="C10" s="59"/>
      <c r="D10" s="59"/>
      <c r="E10" s="59"/>
      <c r="F10" s="59"/>
      <c r="G10" s="59"/>
    </row>
    <row r="11" spans="1:7" ht="31.5">
      <c r="A11" s="202" t="s">
        <v>252</v>
      </c>
      <c r="B11" s="59"/>
      <c r="C11" s="59"/>
      <c r="D11" s="59"/>
      <c r="E11" s="59"/>
      <c r="F11" s="59"/>
      <c r="G11" s="59"/>
    </row>
    <row r="12" spans="1:7" ht="31.5">
      <c r="A12" s="193" t="s">
        <v>253</v>
      </c>
      <c r="B12" s="190"/>
      <c r="C12" s="190"/>
      <c r="D12" s="190"/>
      <c r="E12" s="190"/>
      <c r="F12" s="190"/>
      <c r="G12" s="190"/>
    </row>
    <row r="13" spans="1:7" ht="35.25" customHeight="1">
      <c r="A13" s="192" t="s">
        <v>349</v>
      </c>
      <c r="B13" s="59"/>
      <c r="C13" s="59"/>
      <c r="D13" s="59"/>
      <c r="E13" s="59"/>
      <c r="F13" s="59"/>
      <c r="G13" s="59"/>
    </row>
    <row r="14" spans="1:7" ht="30.75" customHeight="1">
      <c r="A14" s="193" t="s">
        <v>314</v>
      </c>
      <c r="B14" s="59"/>
      <c r="C14" s="59"/>
      <c r="D14" s="190"/>
      <c r="E14" s="190"/>
      <c r="F14" s="190"/>
      <c r="G14" s="190"/>
    </row>
    <row r="15" spans="1:7" ht="21" customHeight="1">
      <c r="A15" s="193" t="s">
        <v>325</v>
      </c>
      <c r="B15" s="59"/>
      <c r="C15" s="59"/>
      <c r="D15" s="190"/>
      <c r="E15" s="190"/>
      <c r="F15" s="190"/>
      <c r="G15" s="190"/>
    </row>
    <row r="16" spans="1:7" ht="34.5" customHeight="1">
      <c r="A16" s="193" t="s">
        <v>347</v>
      </c>
      <c r="B16" s="59"/>
      <c r="C16" s="59"/>
      <c r="D16" s="190"/>
      <c r="E16" s="190"/>
      <c r="F16" s="190"/>
      <c r="G16" s="190"/>
    </row>
    <row r="17" spans="1:3" ht="31.5">
      <c r="A17" s="193" t="s">
        <v>348</v>
      </c>
      <c r="B17" s="190"/>
      <c r="C17" s="190"/>
    </row>
    <row r="18" ht="32.25" customHeight="1">
      <c r="A18" s="193" t="s">
        <v>361</v>
      </c>
    </row>
    <row r="19" ht="32.25" customHeight="1">
      <c r="A19" s="193" t="s">
        <v>362</v>
      </c>
    </row>
    <row r="20" ht="15.75">
      <c r="A20" s="193" t="s">
        <v>254</v>
      </c>
    </row>
    <row r="21" ht="31.5">
      <c r="A21" s="193" t="s">
        <v>255</v>
      </c>
    </row>
    <row r="22" ht="15">
      <c r="A22" s="190"/>
    </row>
    <row r="32" spans="2:17" ht="15">
      <c r="B32" s="190"/>
      <c r="C32" s="190"/>
      <c r="D32" s="190"/>
      <c r="E32" s="190"/>
      <c r="F32" s="190"/>
      <c r="G32" s="190"/>
      <c r="H32" s="190"/>
      <c r="I32" s="190"/>
      <c r="J32" s="190"/>
      <c r="K32" s="190"/>
      <c r="L32" s="190"/>
      <c r="M32" s="190"/>
      <c r="N32" s="190"/>
      <c r="O32" s="190"/>
      <c r="P32" s="190"/>
      <c r="Q32" s="190"/>
    </row>
    <row r="33" spans="2:17" ht="15.75">
      <c r="B33" s="194"/>
      <c r="C33" s="194"/>
      <c r="D33" s="194"/>
      <c r="E33" s="194"/>
      <c r="F33" s="194"/>
      <c r="G33" s="194"/>
      <c r="H33" s="194"/>
      <c r="I33" s="194"/>
      <c r="J33" s="194"/>
      <c r="K33" s="194"/>
      <c r="L33" s="194"/>
      <c r="M33" s="194"/>
      <c r="N33" s="194"/>
      <c r="O33" s="194"/>
      <c r="P33" s="194"/>
      <c r="Q33" s="194"/>
    </row>
    <row r="34" spans="2:17" ht="15.75">
      <c r="B34" s="194"/>
      <c r="C34" s="194"/>
      <c r="D34" s="194"/>
      <c r="E34" s="194"/>
      <c r="F34" s="194"/>
      <c r="G34" s="194"/>
      <c r="H34" s="194"/>
      <c r="I34" s="194"/>
      <c r="J34" s="194"/>
      <c r="K34" s="194"/>
      <c r="L34" s="194"/>
      <c r="M34" s="194"/>
      <c r="N34" s="194"/>
      <c r="O34" s="194"/>
      <c r="P34" s="194"/>
      <c r="Q34" s="194"/>
    </row>
  </sheetData>
  <sheetProtection/>
  <printOptions horizontalCentered="1"/>
  <pageMargins left="0.75" right="0.75" top="1" bottom="0.5" header="0.5" footer="0"/>
  <pageSetup horizontalDpi="600" verticalDpi="600" orientation="portrait" r:id="rId1"/>
  <headerFooter alignWithMargins="0">
    <oddHeader>&amp;C&amp;"Arial,Regular"&amp;12List of Tables for Natality Section of Annual Report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T25"/>
  <sheetViews>
    <sheetView zoomScalePageLayoutView="0" workbookViewId="0" topLeftCell="A1">
      <selection activeCell="A1" sqref="A1"/>
    </sheetView>
  </sheetViews>
  <sheetFormatPr defaultColWidth="9.33203125" defaultRowHeight="12.75"/>
  <cols>
    <col min="1" max="1" width="3.16015625" style="1" customWidth="1"/>
    <col min="2" max="2" width="18.66015625" style="1" customWidth="1"/>
    <col min="3" max="3" width="11.16015625" style="1" bestFit="1" customWidth="1"/>
    <col min="4" max="4" width="7.83203125" style="1" customWidth="1"/>
    <col min="5" max="5" width="11.16015625" style="1" bestFit="1" customWidth="1"/>
    <col min="6" max="6" width="7.83203125" style="1" customWidth="1"/>
    <col min="7" max="7" width="10.66015625" style="1" bestFit="1" customWidth="1"/>
    <col min="8" max="8" width="7.83203125" style="1" customWidth="1"/>
    <col min="9" max="9" width="10.66015625" style="1" bestFit="1" customWidth="1"/>
    <col min="10" max="10" width="8.5" style="1" customWidth="1"/>
    <col min="11" max="11" width="10.66015625" style="1" bestFit="1" customWidth="1"/>
    <col min="12" max="12" width="7.83203125" style="1" customWidth="1"/>
    <col min="13" max="13" width="10.66015625" style="1" bestFit="1" customWidth="1"/>
    <col min="14" max="14" width="8.16015625" style="1" customWidth="1"/>
    <col min="15" max="15" width="10.66015625" style="1" bestFit="1" customWidth="1"/>
    <col min="16" max="16" width="8.83203125" style="1" customWidth="1"/>
    <col min="17" max="17" width="10.66015625" style="1" bestFit="1" customWidth="1"/>
    <col min="18" max="18" width="8.16015625" style="1" customWidth="1"/>
    <col min="19" max="19" width="9.66015625" style="1" customWidth="1"/>
    <col min="20" max="20" width="10" style="1" customWidth="1"/>
    <col min="21" max="16384" width="9.33203125" style="1" customWidth="1"/>
  </cols>
  <sheetData>
    <row r="1" ht="15.75">
      <c r="A1" s="36"/>
    </row>
    <row r="2" spans="2:18" ht="15">
      <c r="B2" s="39" t="s">
        <v>189</v>
      </c>
      <c r="C2" s="40"/>
      <c r="D2" s="40"/>
      <c r="E2" s="40"/>
      <c r="F2" s="40"/>
      <c r="G2" s="40"/>
      <c r="H2" s="40"/>
      <c r="I2" s="40"/>
      <c r="J2" s="40"/>
      <c r="K2" s="40"/>
      <c r="L2" s="40"/>
      <c r="M2" s="40"/>
      <c r="N2" s="40"/>
      <c r="O2" s="40"/>
      <c r="P2" s="40"/>
      <c r="Q2" s="40"/>
      <c r="R2" s="40"/>
    </row>
    <row r="3" spans="2:18" ht="15" customHeight="1">
      <c r="B3" s="278" t="s">
        <v>233</v>
      </c>
      <c r="C3" s="279"/>
      <c r="D3" s="279"/>
      <c r="E3" s="279"/>
      <c r="F3" s="279"/>
      <c r="G3" s="279"/>
      <c r="H3" s="279"/>
      <c r="I3" s="279"/>
      <c r="J3" s="279"/>
      <c r="K3" s="279"/>
      <c r="L3" s="279"/>
      <c r="M3" s="279"/>
      <c r="N3" s="279"/>
      <c r="O3" s="279"/>
      <c r="P3" s="279"/>
      <c r="Q3" s="279"/>
      <c r="R3" s="279"/>
    </row>
    <row r="4" spans="2:18" ht="15" customHeight="1">
      <c r="B4" s="280" t="s">
        <v>262</v>
      </c>
      <c r="C4" s="279"/>
      <c r="D4" s="279"/>
      <c r="E4" s="279"/>
      <c r="F4" s="279"/>
      <c r="G4" s="279"/>
      <c r="H4" s="279"/>
      <c r="I4" s="279"/>
      <c r="J4" s="279"/>
      <c r="K4" s="279"/>
      <c r="L4" s="279"/>
      <c r="M4" s="279"/>
      <c r="N4" s="279"/>
      <c r="O4" s="279"/>
      <c r="P4" s="279"/>
      <c r="Q4" s="279"/>
      <c r="R4" s="279"/>
    </row>
    <row r="5" spans="2:18" ht="21" customHeight="1">
      <c r="B5" s="252" t="s">
        <v>224</v>
      </c>
      <c r="C5" s="70" t="s">
        <v>44</v>
      </c>
      <c r="D5" s="71"/>
      <c r="E5" s="71"/>
      <c r="F5" s="71"/>
      <c r="G5" s="71"/>
      <c r="H5" s="71"/>
      <c r="I5" s="71"/>
      <c r="J5" s="71"/>
      <c r="K5" s="71"/>
      <c r="L5" s="72"/>
      <c r="M5" s="71"/>
      <c r="N5" s="69"/>
      <c r="O5" s="70" t="s">
        <v>45</v>
      </c>
      <c r="P5" s="71"/>
      <c r="Q5" s="71"/>
      <c r="R5" s="69"/>
    </row>
    <row r="6" spans="2:20" ht="17.25" customHeight="1">
      <c r="B6" s="253"/>
      <c r="C6" s="121" t="s">
        <v>190</v>
      </c>
      <c r="D6" s="122"/>
      <c r="E6" s="121" t="s">
        <v>48</v>
      </c>
      <c r="F6" s="122"/>
      <c r="G6" s="121" t="s">
        <v>49</v>
      </c>
      <c r="H6" s="122"/>
      <c r="I6" s="121" t="s">
        <v>50</v>
      </c>
      <c r="J6" s="122"/>
      <c r="K6" s="121" t="s">
        <v>51</v>
      </c>
      <c r="L6" s="69"/>
      <c r="M6" s="123" t="s">
        <v>56</v>
      </c>
      <c r="N6" s="122"/>
      <c r="O6" s="121" t="s">
        <v>53</v>
      </c>
      <c r="P6" s="122"/>
      <c r="Q6" s="121" t="s">
        <v>54</v>
      </c>
      <c r="R6" s="122"/>
      <c r="S6"/>
      <c r="T6"/>
    </row>
    <row r="7" spans="2:20" ht="22.5" customHeight="1">
      <c r="B7" s="254"/>
      <c r="C7" s="73" t="s">
        <v>22</v>
      </c>
      <c r="D7" s="73" t="s">
        <v>55</v>
      </c>
      <c r="E7" s="73" t="s">
        <v>22</v>
      </c>
      <c r="F7" s="73" t="s">
        <v>55</v>
      </c>
      <c r="G7" s="73" t="s">
        <v>22</v>
      </c>
      <c r="H7" s="73" t="s">
        <v>55</v>
      </c>
      <c r="I7" s="73" t="s">
        <v>22</v>
      </c>
      <c r="J7" s="73" t="s">
        <v>55</v>
      </c>
      <c r="K7" s="73" t="s">
        <v>22</v>
      </c>
      <c r="L7" s="44" t="s">
        <v>55</v>
      </c>
      <c r="M7" s="44" t="s">
        <v>22</v>
      </c>
      <c r="N7" s="73" t="s">
        <v>55</v>
      </c>
      <c r="O7" s="73" t="s">
        <v>22</v>
      </c>
      <c r="P7" s="73" t="s">
        <v>55</v>
      </c>
      <c r="Q7" s="73" t="s">
        <v>22</v>
      </c>
      <c r="R7" s="73" t="s">
        <v>55</v>
      </c>
      <c r="S7"/>
      <c r="T7"/>
    </row>
    <row r="8" spans="2:20" ht="21" customHeight="1">
      <c r="B8" s="49" t="s">
        <v>123</v>
      </c>
      <c r="C8" s="50">
        <v>81659</v>
      </c>
      <c r="D8" s="51">
        <v>67.35818396284779</v>
      </c>
      <c r="E8" s="50">
        <v>65523</v>
      </c>
      <c r="F8" s="51">
        <v>71.60279316788512</v>
      </c>
      <c r="G8" s="50">
        <v>11494</v>
      </c>
      <c r="H8" s="51">
        <v>50.645516633619735</v>
      </c>
      <c r="I8" s="50">
        <v>480</v>
      </c>
      <c r="J8" s="51">
        <v>62.82722513089005</v>
      </c>
      <c r="K8" s="50">
        <v>2979</v>
      </c>
      <c r="L8" s="75">
        <v>71.13180515759312</v>
      </c>
      <c r="M8" s="93">
        <v>998</v>
      </c>
      <c r="N8" s="51">
        <v>57.38930419781484</v>
      </c>
      <c r="O8" s="50">
        <v>2445</v>
      </c>
      <c r="P8" s="51">
        <v>61.29355728252695</v>
      </c>
      <c r="Q8" s="50">
        <v>5200</v>
      </c>
      <c r="R8" s="51">
        <v>59.8940336328035</v>
      </c>
      <c r="S8"/>
      <c r="T8"/>
    </row>
    <row r="9" spans="2:20" ht="21" customHeight="1">
      <c r="B9" s="49" t="s">
        <v>124</v>
      </c>
      <c r="C9" s="50">
        <v>25892</v>
      </c>
      <c r="D9" s="51">
        <v>21.357573557918354</v>
      </c>
      <c r="E9" s="50">
        <v>18289</v>
      </c>
      <c r="F9" s="51">
        <v>19.98601230480062</v>
      </c>
      <c r="G9" s="50">
        <v>6098</v>
      </c>
      <c r="H9" s="51">
        <v>26.86935448336638</v>
      </c>
      <c r="I9" s="50">
        <v>201</v>
      </c>
      <c r="J9" s="51">
        <v>26.308900523560208</v>
      </c>
      <c r="K9" s="50">
        <v>761</v>
      </c>
      <c r="L9" s="75">
        <v>18.170964660936008</v>
      </c>
      <c r="M9" s="93">
        <v>458</v>
      </c>
      <c r="N9" s="51">
        <v>26.336975273145484</v>
      </c>
      <c r="O9" s="50">
        <v>846</v>
      </c>
      <c r="P9" s="51">
        <v>21.20832288794184</v>
      </c>
      <c r="Q9" s="50">
        <v>2414</v>
      </c>
      <c r="R9" s="51">
        <v>27.804653305689936</v>
      </c>
      <c r="S9"/>
      <c r="T9"/>
    </row>
    <row r="10" spans="2:20" ht="21" customHeight="1">
      <c r="B10" s="49" t="s">
        <v>125</v>
      </c>
      <c r="C10" s="50">
        <v>10030</v>
      </c>
      <c r="D10" s="51">
        <v>8.273461408385643</v>
      </c>
      <c r="E10" s="50">
        <v>6057</v>
      </c>
      <c r="F10" s="51">
        <v>6.6190210798937805</v>
      </c>
      <c r="G10" s="50">
        <v>3353</v>
      </c>
      <c r="H10" s="51">
        <v>14.77417933465521</v>
      </c>
      <c r="I10" s="50">
        <v>64</v>
      </c>
      <c r="J10" s="51">
        <v>8.37696335078534</v>
      </c>
      <c r="K10" s="50">
        <v>338</v>
      </c>
      <c r="L10" s="75">
        <v>8.070678127984717</v>
      </c>
      <c r="M10" s="93">
        <v>160</v>
      </c>
      <c r="N10" s="51">
        <v>9.200690051753883</v>
      </c>
      <c r="O10" s="50">
        <v>557</v>
      </c>
      <c r="P10" s="51">
        <v>13.96339934820757</v>
      </c>
      <c r="Q10" s="50">
        <v>800</v>
      </c>
      <c r="R10" s="51">
        <v>9.214466712739</v>
      </c>
      <c r="S10"/>
      <c r="T10"/>
    </row>
    <row r="11" spans="2:20" ht="21" customHeight="1">
      <c r="B11" s="124" t="s">
        <v>57</v>
      </c>
      <c r="C11" s="125">
        <v>3650</v>
      </c>
      <c r="D11" s="94">
        <v>3.0107810708482154</v>
      </c>
      <c r="E11" s="125">
        <v>1640</v>
      </c>
      <c r="F11" s="94">
        <v>1.7921734474204722</v>
      </c>
      <c r="G11" s="125">
        <v>1750</v>
      </c>
      <c r="H11" s="94">
        <v>7.71094954835867</v>
      </c>
      <c r="I11" s="125">
        <v>19</v>
      </c>
      <c r="J11" s="51">
        <v>2.486910994764398</v>
      </c>
      <c r="K11" s="125">
        <v>110</v>
      </c>
      <c r="L11" s="63">
        <v>2.626552053486151</v>
      </c>
      <c r="M11" s="61">
        <v>123</v>
      </c>
      <c r="N11" s="51">
        <v>7.073030477285797</v>
      </c>
      <c r="O11" s="125">
        <v>141</v>
      </c>
      <c r="P11" s="94">
        <v>3.53472048132364</v>
      </c>
      <c r="Q11" s="125">
        <v>268</v>
      </c>
      <c r="R11" s="94">
        <v>3.086846348767565</v>
      </c>
      <c r="S11"/>
      <c r="T11"/>
    </row>
    <row r="12" spans="2:20" ht="21" customHeight="1">
      <c r="B12" s="46" t="s">
        <v>87</v>
      </c>
      <c r="C12" s="125">
        <v>121231</v>
      </c>
      <c r="D12" s="94">
        <v>100</v>
      </c>
      <c r="E12" s="125">
        <v>91509</v>
      </c>
      <c r="F12" s="94">
        <v>100</v>
      </c>
      <c r="G12" s="125">
        <v>22695</v>
      </c>
      <c r="H12" s="94">
        <v>100</v>
      </c>
      <c r="I12" s="125">
        <v>764</v>
      </c>
      <c r="J12" s="79">
        <v>100</v>
      </c>
      <c r="K12" s="125">
        <v>4188</v>
      </c>
      <c r="L12" s="63">
        <v>100</v>
      </c>
      <c r="M12" s="126">
        <v>1739</v>
      </c>
      <c r="N12" s="79">
        <v>100</v>
      </c>
      <c r="O12" s="125">
        <v>3989</v>
      </c>
      <c r="P12" s="94">
        <v>100</v>
      </c>
      <c r="Q12" s="125">
        <v>8682</v>
      </c>
      <c r="R12" s="94">
        <v>100</v>
      </c>
      <c r="S12"/>
      <c r="T12"/>
    </row>
    <row r="13" spans="2:18" ht="31.5" customHeight="1">
      <c r="B13" s="274" t="s">
        <v>202</v>
      </c>
      <c r="C13" s="251"/>
      <c r="D13" s="251"/>
      <c r="E13" s="251"/>
      <c r="F13" s="251"/>
      <c r="G13" s="251"/>
      <c r="H13" s="251"/>
      <c r="I13" s="251"/>
      <c r="J13" s="251"/>
      <c r="K13" s="251"/>
      <c r="L13" s="251"/>
      <c r="M13" s="251"/>
      <c r="N13" s="251"/>
      <c r="O13" s="251"/>
      <c r="P13" s="251"/>
      <c r="Q13" s="251"/>
      <c r="R13" s="251"/>
    </row>
    <row r="14" spans="2:18" ht="25.5" customHeight="1">
      <c r="B14" s="250" t="s">
        <v>201</v>
      </c>
      <c r="C14" s="251"/>
      <c r="D14" s="251"/>
      <c r="E14" s="251"/>
      <c r="F14" s="251"/>
      <c r="G14" s="251"/>
      <c r="H14" s="251"/>
      <c r="I14" s="251"/>
      <c r="J14" s="251"/>
      <c r="K14" s="251"/>
      <c r="L14" s="251"/>
      <c r="M14" s="251"/>
      <c r="N14" s="251"/>
      <c r="O14" s="251"/>
      <c r="P14" s="251"/>
      <c r="Q14" s="251"/>
      <c r="R14" s="251"/>
    </row>
    <row r="15" spans="2:18" ht="12.75">
      <c r="B15" s="255" t="s">
        <v>268</v>
      </c>
      <c r="C15" s="256"/>
      <c r="D15" s="256"/>
      <c r="E15" s="256"/>
      <c r="F15" s="256"/>
      <c r="G15" s="256"/>
      <c r="H15" s="256"/>
      <c r="I15" s="256"/>
      <c r="J15" s="256"/>
      <c r="K15" s="256"/>
      <c r="L15" s="256"/>
      <c r="M15" s="256"/>
      <c r="N15" s="256"/>
      <c r="O15" s="256"/>
      <c r="P15" s="256"/>
      <c r="Q15" s="256"/>
      <c r="R15" s="256"/>
    </row>
    <row r="17" spans="3:17" ht="12.75">
      <c r="C17" s="20"/>
      <c r="E17" s="20"/>
      <c r="G17" s="20"/>
      <c r="I17" s="20"/>
      <c r="K17" s="20"/>
      <c r="O17" s="20"/>
      <c r="Q17" s="20"/>
    </row>
    <row r="24" ht="12.75">
      <c r="J24" s="29"/>
    </row>
    <row r="25" ht="12.75">
      <c r="J25" s="29"/>
    </row>
  </sheetData>
  <sheetProtection/>
  <mergeCells count="6">
    <mergeCell ref="B3:R3"/>
    <mergeCell ref="B13:R13"/>
    <mergeCell ref="B14:R14"/>
    <mergeCell ref="B15:R15"/>
    <mergeCell ref="B5:B7"/>
    <mergeCell ref="B4:R4"/>
  </mergeCells>
  <printOptions horizontalCentered="1"/>
  <pageMargins left="0.25" right="0" top="1" bottom="1" header="0.5" footer="0.5"/>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pageSetUpPr fitToPage="1"/>
  </sheetPr>
  <dimension ref="A1:T20"/>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12" style="1" bestFit="1" customWidth="1"/>
    <col min="4" max="4" width="9" style="1" bestFit="1" customWidth="1"/>
    <col min="5" max="5" width="12" style="1" bestFit="1" customWidth="1"/>
    <col min="6" max="6" width="9" style="1" bestFit="1" customWidth="1"/>
    <col min="7" max="7" width="10.66015625" style="1" bestFit="1" customWidth="1"/>
    <col min="8" max="8" width="9" style="1" bestFit="1" customWidth="1"/>
    <col min="9" max="9" width="10.66015625" style="1" bestFit="1" customWidth="1"/>
    <col min="10" max="10" width="9" style="1" bestFit="1" customWidth="1"/>
    <col min="11" max="11" width="10.66015625" style="1" bestFit="1" customWidth="1"/>
    <col min="12" max="12" width="9" style="1" bestFit="1" customWidth="1"/>
    <col min="13" max="13" width="10.66015625" style="1" bestFit="1" customWidth="1"/>
    <col min="14" max="14" width="8.83203125" style="1" customWidth="1"/>
    <col min="15" max="15" width="10.66015625" style="1" bestFit="1" customWidth="1"/>
    <col min="16" max="16" width="8.83203125" style="1" customWidth="1"/>
    <col min="17" max="17" width="10.66015625" style="1" bestFit="1" customWidth="1"/>
    <col min="18" max="18" width="8.83203125" style="1" customWidth="1"/>
    <col min="19" max="16384" width="9.33203125" style="1" customWidth="1"/>
  </cols>
  <sheetData>
    <row r="1" ht="15.75">
      <c r="A1" s="36"/>
    </row>
    <row r="2" spans="2:18" ht="15">
      <c r="B2" s="39" t="s">
        <v>147</v>
      </c>
      <c r="C2" s="40"/>
      <c r="D2" s="40"/>
      <c r="E2" s="40"/>
      <c r="F2" s="40"/>
      <c r="G2" s="40"/>
      <c r="H2" s="40"/>
      <c r="I2" s="40"/>
      <c r="J2" s="40"/>
      <c r="K2" s="40"/>
      <c r="L2" s="40"/>
      <c r="M2" s="40"/>
      <c r="N2" s="40"/>
      <c r="O2" s="40"/>
      <c r="P2" s="40"/>
      <c r="Q2" s="40"/>
      <c r="R2" s="40"/>
    </row>
    <row r="3" spans="2:18" ht="15.75">
      <c r="B3" s="41" t="s">
        <v>148</v>
      </c>
      <c r="C3" s="40"/>
      <c r="D3" s="40"/>
      <c r="E3" s="40"/>
      <c r="F3" s="40"/>
      <c r="G3" s="40"/>
      <c r="H3" s="40"/>
      <c r="I3" s="40"/>
      <c r="J3" s="40"/>
      <c r="K3" s="40"/>
      <c r="L3" s="40"/>
      <c r="M3" s="40"/>
      <c r="N3" s="40"/>
      <c r="O3" s="40"/>
      <c r="P3" s="40"/>
      <c r="Q3" s="40"/>
      <c r="R3" s="40"/>
    </row>
    <row r="4" spans="2:18" ht="13.5" customHeight="1">
      <c r="B4" s="39" t="s">
        <v>262</v>
      </c>
      <c r="C4" s="40"/>
      <c r="D4" s="40"/>
      <c r="E4" s="40"/>
      <c r="F4" s="40"/>
      <c r="G4" s="40"/>
      <c r="H4" s="40"/>
      <c r="I4" s="40"/>
      <c r="J4" s="40"/>
      <c r="K4" s="40"/>
      <c r="L4" s="40"/>
      <c r="M4" s="40"/>
      <c r="N4" s="40"/>
      <c r="O4" s="40"/>
      <c r="P4" s="40"/>
      <c r="Q4" s="40"/>
      <c r="R4" s="40"/>
    </row>
    <row r="5" spans="2:18" ht="15">
      <c r="B5" s="252" t="s">
        <v>215</v>
      </c>
      <c r="C5" s="64" t="s">
        <v>44</v>
      </c>
      <c r="D5" s="65"/>
      <c r="E5" s="65"/>
      <c r="F5" s="65"/>
      <c r="G5" s="65"/>
      <c r="H5" s="65"/>
      <c r="I5" s="65"/>
      <c r="J5" s="65"/>
      <c r="K5" s="65"/>
      <c r="L5" s="66"/>
      <c r="M5" s="65"/>
      <c r="N5" s="67"/>
      <c r="O5" s="64" t="s">
        <v>45</v>
      </c>
      <c r="P5" s="65"/>
      <c r="Q5" s="65"/>
      <c r="R5" s="67"/>
    </row>
    <row r="6" spans="2:18" ht="15">
      <c r="B6" s="276"/>
      <c r="C6" s="68" t="s">
        <v>47</v>
      </c>
      <c r="D6" s="69"/>
      <c r="E6" s="70" t="s">
        <v>48</v>
      </c>
      <c r="F6" s="69"/>
      <c r="G6" s="70" t="s">
        <v>49</v>
      </c>
      <c r="H6" s="69"/>
      <c r="I6" s="70" t="s">
        <v>50</v>
      </c>
      <c r="J6" s="69"/>
      <c r="K6" s="70" t="s">
        <v>51</v>
      </c>
      <c r="L6" s="69"/>
      <c r="M6" s="71" t="s">
        <v>56</v>
      </c>
      <c r="N6" s="69"/>
      <c r="O6" s="70" t="s">
        <v>53</v>
      </c>
      <c r="P6" s="69"/>
      <c r="Q6" s="70" t="s">
        <v>54</v>
      </c>
      <c r="R6" s="69"/>
    </row>
    <row r="7" spans="2:18" ht="15">
      <c r="B7" s="277"/>
      <c r="C7" s="73" t="s">
        <v>22</v>
      </c>
      <c r="D7" s="73" t="s">
        <v>55</v>
      </c>
      <c r="E7" s="73" t="s">
        <v>22</v>
      </c>
      <c r="F7" s="73" t="s">
        <v>55</v>
      </c>
      <c r="G7" s="73" t="s">
        <v>22</v>
      </c>
      <c r="H7" s="73" t="s">
        <v>55</v>
      </c>
      <c r="I7" s="73" t="s">
        <v>22</v>
      </c>
      <c r="J7" s="73" t="s">
        <v>55</v>
      </c>
      <c r="K7" s="73" t="s">
        <v>22</v>
      </c>
      <c r="L7" s="44" t="s">
        <v>55</v>
      </c>
      <c r="M7" s="44" t="s">
        <v>22</v>
      </c>
      <c r="N7" s="73" t="s">
        <v>55</v>
      </c>
      <c r="O7" s="73" t="s">
        <v>22</v>
      </c>
      <c r="P7" s="73" t="s">
        <v>55</v>
      </c>
      <c r="Q7" s="73" t="s">
        <v>22</v>
      </c>
      <c r="R7" s="73" t="s">
        <v>55</v>
      </c>
    </row>
    <row r="8" spans="2:20" ht="19.5" customHeight="1">
      <c r="B8" s="74" t="s">
        <v>149</v>
      </c>
      <c r="C8" s="204">
        <v>828</v>
      </c>
      <c r="D8" s="180">
        <v>0.682993623743102</v>
      </c>
      <c r="E8" s="204">
        <v>475</v>
      </c>
      <c r="F8" s="180">
        <v>0.5190746265394661</v>
      </c>
      <c r="G8" s="204">
        <v>308</v>
      </c>
      <c r="H8" s="180">
        <v>1.3571271205111257</v>
      </c>
      <c r="I8" s="204">
        <v>4</v>
      </c>
      <c r="J8" s="199" t="s">
        <v>235</v>
      </c>
      <c r="K8" s="200">
        <v>34</v>
      </c>
      <c r="L8" s="182">
        <v>0.8118433619866284</v>
      </c>
      <c r="M8" s="204">
        <v>6</v>
      </c>
      <c r="N8" s="180">
        <v>0.3450258769407705</v>
      </c>
      <c r="O8" s="178">
        <v>37</v>
      </c>
      <c r="P8" s="180">
        <v>0.9275507646026573</v>
      </c>
      <c r="Q8" s="178">
        <v>47</v>
      </c>
      <c r="R8" s="180">
        <v>0.5413499193734163</v>
      </c>
      <c r="T8" s="20"/>
    </row>
    <row r="9" spans="2:20" ht="19.5" customHeight="1">
      <c r="B9" s="74" t="s">
        <v>150</v>
      </c>
      <c r="C9" s="195">
        <v>1363</v>
      </c>
      <c r="D9" s="180">
        <v>1.124299890292087</v>
      </c>
      <c r="E9" s="195">
        <v>860</v>
      </c>
      <c r="F9" s="180">
        <v>0.9397982712082965</v>
      </c>
      <c r="G9" s="195">
        <v>444</v>
      </c>
      <c r="H9" s="180">
        <v>1.9563780568407136</v>
      </c>
      <c r="I9" s="195">
        <v>7</v>
      </c>
      <c r="J9" s="180">
        <v>0.9162303664921465</v>
      </c>
      <c r="K9" s="200">
        <v>39</v>
      </c>
      <c r="L9" s="182">
        <v>0.9312320916905444</v>
      </c>
      <c r="M9" s="195">
        <v>9</v>
      </c>
      <c r="N9" s="180">
        <v>0.5175388154111558</v>
      </c>
      <c r="O9" s="178">
        <v>28</v>
      </c>
      <c r="P9" s="180">
        <v>0.7019303083479569</v>
      </c>
      <c r="Q9" s="178">
        <v>82</v>
      </c>
      <c r="R9" s="180">
        <v>0.9444828380557475</v>
      </c>
      <c r="T9" s="20"/>
    </row>
    <row r="10" spans="2:20" ht="19.5" customHeight="1">
      <c r="B10" s="74" t="s">
        <v>203</v>
      </c>
      <c r="C10" s="195">
        <v>8148</v>
      </c>
      <c r="D10" s="180">
        <v>6.721053195964728</v>
      </c>
      <c r="E10" s="195">
        <v>5243</v>
      </c>
      <c r="F10" s="180">
        <v>5.7294910883082535</v>
      </c>
      <c r="G10" s="195">
        <v>2456</v>
      </c>
      <c r="H10" s="180">
        <v>10.821766909010796</v>
      </c>
      <c r="I10" s="195">
        <v>52</v>
      </c>
      <c r="J10" s="180">
        <v>6.806282722513089</v>
      </c>
      <c r="K10" s="200">
        <v>286</v>
      </c>
      <c r="L10" s="182">
        <v>6.829035339063992</v>
      </c>
      <c r="M10" s="195">
        <v>89</v>
      </c>
      <c r="N10" s="180">
        <v>5.117883841288096</v>
      </c>
      <c r="O10" s="178">
        <v>243</v>
      </c>
      <c r="P10" s="180">
        <v>6.091752318876911</v>
      </c>
      <c r="Q10" s="178">
        <v>454</v>
      </c>
      <c r="R10" s="180">
        <v>5.229209859479383</v>
      </c>
      <c r="T10" s="20"/>
    </row>
    <row r="11" spans="2:20" ht="19.5" customHeight="1">
      <c r="B11" s="74" t="s">
        <v>151</v>
      </c>
      <c r="C11" s="205">
        <v>110816</v>
      </c>
      <c r="D11" s="180">
        <v>91.40896305400435</v>
      </c>
      <c r="E11" s="205">
        <v>84886</v>
      </c>
      <c r="F11" s="180">
        <v>92.76246052300866</v>
      </c>
      <c r="G11" s="205">
        <v>19477</v>
      </c>
      <c r="H11" s="180">
        <v>85.8206653447896</v>
      </c>
      <c r="I11" s="205">
        <v>700</v>
      </c>
      <c r="J11" s="180">
        <v>91.62303664921467</v>
      </c>
      <c r="K11" s="205">
        <v>3811</v>
      </c>
      <c r="L11" s="182">
        <v>90.99808978032475</v>
      </c>
      <c r="M11" s="205">
        <v>1634</v>
      </c>
      <c r="N11" s="180">
        <v>93.9620471535365</v>
      </c>
      <c r="O11" s="178">
        <v>3671</v>
      </c>
      <c r="P11" s="180">
        <v>92.02807721233391</v>
      </c>
      <c r="Q11" s="178">
        <v>8095</v>
      </c>
      <c r="R11" s="180">
        <v>93.23888504952775</v>
      </c>
      <c r="T11" s="20"/>
    </row>
    <row r="12" spans="2:20" ht="19.5" customHeight="1">
      <c r="B12" s="78" t="s">
        <v>87</v>
      </c>
      <c r="C12" s="205">
        <v>121231</v>
      </c>
      <c r="D12" s="181">
        <v>100</v>
      </c>
      <c r="E12" s="205">
        <v>91509</v>
      </c>
      <c r="F12" s="181">
        <v>100</v>
      </c>
      <c r="G12" s="205">
        <v>22695</v>
      </c>
      <c r="H12" s="181">
        <v>100</v>
      </c>
      <c r="I12" s="205">
        <v>764</v>
      </c>
      <c r="J12" s="181">
        <v>100</v>
      </c>
      <c r="K12" s="200">
        <v>4188</v>
      </c>
      <c r="L12" s="183">
        <v>100</v>
      </c>
      <c r="M12" s="205">
        <v>1739</v>
      </c>
      <c r="N12" s="181">
        <v>100</v>
      </c>
      <c r="O12" s="179">
        <v>3989</v>
      </c>
      <c r="P12" s="181">
        <v>100</v>
      </c>
      <c r="Q12" s="179">
        <v>8682</v>
      </c>
      <c r="R12" s="181">
        <v>100</v>
      </c>
      <c r="T12" s="20"/>
    </row>
    <row r="13" spans="2:18" ht="18.75" customHeight="1">
      <c r="B13" s="74" t="s">
        <v>152</v>
      </c>
      <c r="C13" s="282">
        <v>3280.072</v>
      </c>
      <c r="D13" s="283"/>
      <c r="E13" s="282">
        <v>3337.575</v>
      </c>
      <c r="F13" s="283"/>
      <c r="G13" s="282">
        <v>3063.967</v>
      </c>
      <c r="H13" s="283"/>
      <c r="I13" s="282">
        <v>3323.387</v>
      </c>
      <c r="J13" s="283"/>
      <c r="K13" s="282">
        <v>3168.371</v>
      </c>
      <c r="L13" s="283"/>
      <c r="M13" s="288">
        <v>3328.166</v>
      </c>
      <c r="N13" s="283"/>
      <c r="O13" s="282">
        <v>3248.835</v>
      </c>
      <c r="P13" s="283"/>
      <c r="Q13" s="286">
        <v>3308.58</v>
      </c>
      <c r="R13" s="283"/>
    </row>
    <row r="14" spans="2:18" ht="18.75" customHeight="1">
      <c r="B14" s="81" t="s">
        <v>153</v>
      </c>
      <c r="C14" s="284">
        <v>3330.078</v>
      </c>
      <c r="D14" s="285"/>
      <c r="E14" s="284">
        <v>3374.486</v>
      </c>
      <c r="F14" s="285"/>
      <c r="G14" s="284">
        <v>3140.141</v>
      </c>
      <c r="H14" s="285"/>
      <c r="I14" s="284">
        <v>3345.464</v>
      </c>
      <c r="J14" s="285"/>
      <c r="K14" s="284">
        <v>3202.917</v>
      </c>
      <c r="L14" s="285"/>
      <c r="M14" s="289">
        <v>3344.933</v>
      </c>
      <c r="N14" s="285"/>
      <c r="O14" s="284">
        <v>3288.846</v>
      </c>
      <c r="P14" s="285"/>
      <c r="Q14" s="287">
        <v>3344.833</v>
      </c>
      <c r="R14" s="285"/>
    </row>
    <row r="15" spans="2:18" ht="31.5" customHeight="1">
      <c r="B15" s="281" t="s">
        <v>204</v>
      </c>
      <c r="C15" s="251"/>
      <c r="D15" s="251"/>
      <c r="E15" s="251"/>
      <c r="F15" s="251"/>
      <c r="G15" s="251"/>
      <c r="H15" s="251"/>
      <c r="I15" s="251"/>
      <c r="J15" s="251"/>
      <c r="K15" s="251"/>
      <c r="L15" s="251"/>
      <c r="M15" s="251"/>
      <c r="N15" s="251"/>
      <c r="O15" s="251"/>
      <c r="P15" s="251"/>
      <c r="Q15" s="251"/>
      <c r="R15" s="251"/>
    </row>
    <row r="16" spans="2:18" ht="24" customHeight="1">
      <c r="B16" s="250" t="s">
        <v>199</v>
      </c>
      <c r="C16" s="251"/>
      <c r="D16" s="251"/>
      <c r="E16" s="251"/>
      <c r="F16" s="251"/>
      <c r="G16" s="251"/>
      <c r="H16" s="251"/>
      <c r="I16" s="251"/>
      <c r="J16" s="251"/>
      <c r="K16" s="251"/>
      <c r="L16" s="251"/>
      <c r="M16" s="251"/>
      <c r="N16" s="251"/>
      <c r="O16" s="251"/>
      <c r="P16" s="251"/>
      <c r="Q16" s="251"/>
      <c r="R16" s="251"/>
    </row>
    <row r="17" spans="2:18" ht="12.75">
      <c r="B17" s="255" t="s">
        <v>268</v>
      </c>
      <c r="C17" s="256"/>
      <c r="D17" s="256"/>
      <c r="E17" s="256"/>
      <c r="F17" s="256"/>
      <c r="G17" s="256"/>
      <c r="H17" s="256"/>
      <c r="I17" s="256"/>
      <c r="J17" s="256"/>
      <c r="K17" s="256"/>
      <c r="L17" s="256"/>
      <c r="M17" s="256"/>
      <c r="N17" s="256"/>
      <c r="O17" s="256"/>
      <c r="P17" s="256"/>
      <c r="Q17" s="256"/>
      <c r="R17" s="256"/>
    </row>
    <row r="19" spans="15:16" ht="12.75">
      <c r="O19"/>
      <c r="P19"/>
    </row>
    <row r="20" spans="15:16" ht="12.75">
      <c r="O20"/>
      <c r="P20"/>
    </row>
  </sheetData>
  <sheetProtection/>
  <mergeCells count="20">
    <mergeCell ref="Q13:R13"/>
    <mergeCell ref="Q14:R14"/>
    <mergeCell ref="B5:B7"/>
    <mergeCell ref="I14:J14"/>
    <mergeCell ref="K13:L13"/>
    <mergeCell ref="K14:L14"/>
    <mergeCell ref="O13:P13"/>
    <mergeCell ref="O14:P14"/>
    <mergeCell ref="M13:N13"/>
    <mergeCell ref="M14:N14"/>
    <mergeCell ref="B16:R16"/>
    <mergeCell ref="B15:R15"/>
    <mergeCell ref="B17:R17"/>
    <mergeCell ref="C13:D13"/>
    <mergeCell ref="C14:D14"/>
    <mergeCell ref="E13:F13"/>
    <mergeCell ref="E14:F14"/>
    <mergeCell ref="G13:H13"/>
    <mergeCell ref="G14:H14"/>
    <mergeCell ref="I13:J13"/>
  </mergeCells>
  <printOptions horizontalCentered="1"/>
  <pageMargins left="0.5" right="0.5" top="1" bottom="1" header="0" footer="0"/>
  <pageSetup fitToHeight="1" fitToWidth="1" horizontalDpi="300" verticalDpi="300" orientation="landscape" scale="79" r:id="rId1"/>
</worksheet>
</file>

<file path=xl/worksheets/sheet12.xml><?xml version="1.0" encoding="utf-8"?>
<worksheet xmlns="http://schemas.openxmlformats.org/spreadsheetml/2006/main" xmlns:r="http://schemas.openxmlformats.org/officeDocument/2006/relationships">
  <sheetPr>
    <pageSetUpPr fitToPage="1"/>
  </sheetPr>
  <dimension ref="A1:R104"/>
  <sheetViews>
    <sheetView zoomScalePageLayoutView="0" workbookViewId="0" topLeftCell="A1">
      <selection activeCell="A1" sqref="A1"/>
    </sheetView>
  </sheetViews>
  <sheetFormatPr defaultColWidth="9.33203125" defaultRowHeight="12.75"/>
  <cols>
    <col min="1" max="1" width="4.83203125" style="1" customWidth="1"/>
    <col min="2" max="2" width="23.66015625" style="1" customWidth="1"/>
    <col min="3" max="3" width="11.16015625" style="1" bestFit="1" customWidth="1"/>
    <col min="4" max="4" width="8.33203125" style="1" customWidth="1"/>
    <col min="5" max="5" width="11.16015625" style="1" bestFit="1" customWidth="1"/>
    <col min="6" max="6" width="8.16015625" style="1" bestFit="1" customWidth="1"/>
    <col min="7" max="7" width="11.16015625" style="1" customWidth="1"/>
    <col min="8" max="8" width="9.83203125" style="1" bestFit="1" customWidth="1"/>
    <col min="9" max="9" width="12.16015625" style="1" customWidth="1"/>
    <col min="10" max="10" width="7.16015625" style="1" bestFit="1" customWidth="1"/>
    <col min="11" max="11" width="11.33203125" style="1" customWidth="1"/>
    <col min="12" max="12" width="7.16015625" style="1" customWidth="1"/>
    <col min="13" max="13" width="10.66015625" style="1" bestFit="1" customWidth="1"/>
    <col min="14" max="14" width="8.16015625" style="1" bestFit="1" customWidth="1"/>
    <col min="15" max="15" width="12.16015625" style="1" customWidth="1"/>
    <col min="16" max="16" width="7.16015625" style="1" customWidth="1"/>
    <col min="17" max="17" width="12.16015625" style="1" bestFit="1" customWidth="1"/>
    <col min="18" max="18" width="7.16015625" style="1" bestFit="1" customWidth="1"/>
    <col min="19" max="16384" width="9.33203125" style="1" customWidth="1"/>
  </cols>
  <sheetData>
    <row r="1" ht="15.75">
      <c r="A1" s="36"/>
    </row>
    <row r="2" spans="2:18" ht="15">
      <c r="B2" s="39" t="s">
        <v>126</v>
      </c>
      <c r="C2" s="40"/>
      <c r="D2" s="40"/>
      <c r="E2" s="40"/>
      <c r="F2" s="40"/>
      <c r="G2" s="40"/>
      <c r="H2" s="40"/>
      <c r="I2" s="40"/>
      <c r="J2" s="40"/>
      <c r="K2" s="40"/>
      <c r="L2" s="40"/>
      <c r="M2" s="40"/>
      <c r="N2" s="40"/>
      <c r="O2" s="40"/>
      <c r="P2" s="40"/>
      <c r="Q2" s="40"/>
      <c r="R2" s="40"/>
    </row>
    <row r="3" spans="2:18" ht="18.75">
      <c r="B3" s="41" t="s">
        <v>223</v>
      </c>
      <c r="C3" s="40"/>
      <c r="D3" s="40"/>
      <c r="E3" s="40"/>
      <c r="F3" s="40"/>
      <c r="G3" s="40"/>
      <c r="H3" s="40"/>
      <c r="I3" s="40"/>
      <c r="J3" s="40"/>
      <c r="K3" s="40"/>
      <c r="L3" s="40"/>
      <c r="M3" s="40"/>
      <c r="N3" s="40"/>
      <c r="O3" s="40"/>
      <c r="P3" s="40"/>
      <c r="Q3" s="40"/>
      <c r="R3" s="40"/>
    </row>
    <row r="4" spans="2:18" ht="15.75">
      <c r="B4" s="41" t="s">
        <v>154</v>
      </c>
      <c r="C4" s="40"/>
      <c r="D4" s="40"/>
      <c r="E4" s="40"/>
      <c r="F4" s="40"/>
      <c r="G4" s="40"/>
      <c r="H4" s="40"/>
      <c r="I4" s="40"/>
      <c r="J4" s="40"/>
      <c r="K4" s="40"/>
      <c r="L4" s="40"/>
      <c r="M4" s="40"/>
      <c r="N4" s="40"/>
      <c r="O4" s="40"/>
      <c r="P4" s="40"/>
      <c r="Q4" s="40"/>
      <c r="R4" s="40"/>
    </row>
    <row r="5" spans="2:18" ht="15">
      <c r="B5" s="39" t="s">
        <v>262</v>
      </c>
      <c r="C5" s="40"/>
      <c r="D5" s="40"/>
      <c r="E5" s="40"/>
      <c r="F5" s="40"/>
      <c r="G5" s="40"/>
      <c r="H5" s="40"/>
      <c r="I5" s="40"/>
      <c r="J5" s="40"/>
      <c r="K5" s="40"/>
      <c r="L5" s="40"/>
      <c r="M5" s="40"/>
      <c r="N5" s="40"/>
      <c r="O5" s="40"/>
      <c r="P5" s="40"/>
      <c r="Q5" s="40"/>
      <c r="R5" s="40"/>
    </row>
    <row r="6" spans="2:18" ht="15">
      <c r="B6" s="252" t="s">
        <v>224</v>
      </c>
      <c r="C6" s="64" t="s">
        <v>44</v>
      </c>
      <c r="D6" s="65"/>
      <c r="E6" s="65"/>
      <c r="F6" s="65"/>
      <c r="G6" s="65"/>
      <c r="H6" s="65"/>
      <c r="I6" s="65"/>
      <c r="J6" s="65"/>
      <c r="K6" s="65"/>
      <c r="L6" s="66"/>
      <c r="M6" s="65"/>
      <c r="N6" s="67"/>
      <c r="O6" s="64" t="s">
        <v>45</v>
      </c>
      <c r="P6" s="65"/>
      <c r="Q6" s="65"/>
      <c r="R6" s="67"/>
    </row>
    <row r="7" spans="2:18" ht="15">
      <c r="B7" s="253"/>
      <c r="C7" s="68" t="s">
        <v>47</v>
      </c>
      <c r="D7" s="69"/>
      <c r="E7" s="70" t="s">
        <v>48</v>
      </c>
      <c r="F7" s="69"/>
      <c r="G7" s="70" t="s">
        <v>49</v>
      </c>
      <c r="H7" s="69"/>
      <c r="I7" s="70" t="s">
        <v>50</v>
      </c>
      <c r="J7" s="69"/>
      <c r="K7" s="70" t="s">
        <v>51</v>
      </c>
      <c r="L7" s="69"/>
      <c r="M7" s="71" t="s">
        <v>56</v>
      </c>
      <c r="N7" s="69"/>
      <c r="O7" s="70" t="s">
        <v>53</v>
      </c>
      <c r="P7" s="69"/>
      <c r="Q7" s="70" t="s">
        <v>54</v>
      </c>
      <c r="R7" s="69"/>
    </row>
    <row r="8" spans="2:18" ht="15">
      <c r="B8" s="254"/>
      <c r="C8" s="73" t="s">
        <v>22</v>
      </c>
      <c r="D8" s="73" t="s">
        <v>55</v>
      </c>
      <c r="E8" s="73" t="s">
        <v>22</v>
      </c>
      <c r="F8" s="73" t="s">
        <v>55</v>
      </c>
      <c r="G8" s="73" t="s">
        <v>22</v>
      </c>
      <c r="H8" s="73" t="s">
        <v>55</v>
      </c>
      <c r="I8" s="73" t="s">
        <v>22</v>
      </c>
      <c r="J8" s="73" t="s">
        <v>55</v>
      </c>
      <c r="K8" s="73" t="s">
        <v>22</v>
      </c>
      <c r="L8" s="44" t="s">
        <v>55</v>
      </c>
      <c r="M8" s="44" t="s">
        <v>22</v>
      </c>
      <c r="N8" s="73" t="s">
        <v>55</v>
      </c>
      <c r="O8" s="73" t="s">
        <v>22</v>
      </c>
      <c r="P8" s="73" t="s">
        <v>55</v>
      </c>
      <c r="Q8" s="73" t="s">
        <v>22</v>
      </c>
      <c r="R8" s="73" t="s">
        <v>55</v>
      </c>
    </row>
    <row r="9" spans="2:18" ht="19.5" customHeight="1">
      <c r="B9" s="112" t="s">
        <v>123</v>
      </c>
      <c r="C9" s="204">
        <v>6028</v>
      </c>
      <c r="D9" s="114">
        <v>7.381917486131351</v>
      </c>
      <c r="E9" s="204">
        <v>4194</v>
      </c>
      <c r="F9" s="114">
        <v>6.400805823909161</v>
      </c>
      <c r="G9" s="204">
        <v>1492</v>
      </c>
      <c r="H9" s="114">
        <v>12.980685575082651</v>
      </c>
      <c r="I9" s="204">
        <v>39</v>
      </c>
      <c r="J9" s="114">
        <v>8.125</v>
      </c>
      <c r="K9" s="204">
        <v>237</v>
      </c>
      <c r="L9" s="115">
        <v>7.955689828801611</v>
      </c>
      <c r="M9" s="204">
        <v>55</v>
      </c>
      <c r="N9" s="206">
        <v>5.511022044088176</v>
      </c>
      <c r="O9" s="113">
        <v>191</v>
      </c>
      <c r="P9" s="114">
        <v>7.811860940695296</v>
      </c>
      <c r="Q9" s="113">
        <v>315</v>
      </c>
      <c r="R9" s="115">
        <v>6.0576923076923075</v>
      </c>
    </row>
    <row r="10" spans="2:18" ht="19.5" customHeight="1">
      <c r="B10" s="112" t="s">
        <v>124</v>
      </c>
      <c r="C10" s="195">
        <v>2549</v>
      </c>
      <c r="D10" s="114">
        <v>9.844739687934497</v>
      </c>
      <c r="E10" s="195">
        <v>1556</v>
      </c>
      <c r="F10" s="114">
        <v>8.507846246377603</v>
      </c>
      <c r="G10" s="195">
        <v>856</v>
      </c>
      <c r="H10" s="114">
        <v>14.037389307969828</v>
      </c>
      <c r="I10" s="195">
        <v>17</v>
      </c>
      <c r="J10" s="114">
        <v>8.45771144278607</v>
      </c>
      <c r="K10" s="195">
        <v>80</v>
      </c>
      <c r="L10" s="115">
        <v>10.512483574244415</v>
      </c>
      <c r="M10" s="195">
        <v>30</v>
      </c>
      <c r="N10" s="114">
        <v>6.550218340611353</v>
      </c>
      <c r="O10" s="113">
        <v>64</v>
      </c>
      <c r="P10" s="114">
        <v>7.5650118203309695</v>
      </c>
      <c r="Q10" s="113">
        <v>174</v>
      </c>
      <c r="R10" s="115">
        <v>7.207953603976803</v>
      </c>
    </row>
    <row r="11" spans="2:18" ht="19.5" customHeight="1">
      <c r="B11" s="112" t="s">
        <v>125</v>
      </c>
      <c r="C11" s="205">
        <v>1314</v>
      </c>
      <c r="D11" s="114">
        <v>13.100697906281155</v>
      </c>
      <c r="E11" s="205">
        <v>670</v>
      </c>
      <c r="F11" s="114">
        <v>11.06158164107644</v>
      </c>
      <c r="G11" s="205">
        <v>590</v>
      </c>
      <c r="H11" s="116">
        <v>17.59618252311363</v>
      </c>
      <c r="I11" s="205">
        <v>7</v>
      </c>
      <c r="J11" s="114">
        <v>10.9375</v>
      </c>
      <c r="K11" s="205">
        <v>33</v>
      </c>
      <c r="L11" s="115">
        <v>9.763313609467456</v>
      </c>
      <c r="M11" s="205">
        <v>8</v>
      </c>
      <c r="N11" s="114">
        <v>5</v>
      </c>
      <c r="O11" s="113">
        <v>43</v>
      </c>
      <c r="P11" s="114">
        <v>7.719928186714542</v>
      </c>
      <c r="Q11" s="113">
        <v>70</v>
      </c>
      <c r="R11" s="115">
        <v>8.75</v>
      </c>
    </row>
    <row r="12" spans="2:18" ht="19.5" customHeight="1">
      <c r="B12" s="117" t="s">
        <v>87</v>
      </c>
      <c r="C12" s="205">
        <v>10339</v>
      </c>
      <c r="D12" s="120">
        <v>8.528346709999918</v>
      </c>
      <c r="E12" s="205">
        <v>6578</v>
      </c>
      <c r="F12" s="120">
        <v>7.188363986056016</v>
      </c>
      <c r="G12" s="205">
        <v>3208</v>
      </c>
      <c r="H12" s="120">
        <v>14.135272086362635</v>
      </c>
      <c r="I12" s="205">
        <v>63</v>
      </c>
      <c r="J12" s="120">
        <v>8.24607329842932</v>
      </c>
      <c r="K12" s="205">
        <v>359</v>
      </c>
      <c r="L12" s="119">
        <v>8.572110792741165</v>
      </c>
      <c r="M12" s="205">
        <v>104</v>
      </c>
      <c r="N12" s="120">
        <v>5.980448533640023</v>
      </c>
      <c r="O12" s="118">
        <v>308</v>
      </c>
      <c r="P12" s="119">
        <v>7.721233391827526</v>
      </c>
      <c r="Q12" s="118">
        <v>583</v>
      </c>
      <c r="R12" s="119">
        <v>6.715042616908547</v>
      </c>
    </row>
    <row r="13" spans="2:18" ht="31.5" customHeight="1">
      <c r="B13" s="274" t="s">
        <v>220</v>
      </c>
      <c r="C13" s="251"/>
      <c r="D13" s="251"/>
      <c r="E13" s="251"/>
      <c r="F13" s="251"/>
      <c r="G13" s="251"/>
      <c r="H13" s="251"/>
      <c r="I13" s="251"/>
      <c r="J13" s="251"/>
      <c r="K13" s="251"/>
      <c r="L13" s="251"/>
      <c r="M13" s="251"/>
      <c r="N13" s="251"/>
      <c r="O13" s="251"/>
      <c r="P13" s="251"/>
      <c r="Q13" s="251"/>
      <c r="R13" s="251"/>
    </row>
    <row r="14" spans="2:18" ht="25.5" customHeight="1">
      <c r="B14" s="250" t="s">
        <v>201</v>
      </c>
      <c r="C14" s="251"/>
      <c r="D14" s="251"/>
      <c r="E14" s="251"/>
      <c r="F14" s="251"/>
      <c r="G14" s="251"/>
      <c r="H14" s="251"/>
      <c r="I14" s="251"/>
      <c r="J14" s="251"/>
      <c r="K14" s="251"/>
      <c r="L14" s="251"/>
      <c r="M14" s="251"/>
      <c r="N14" s="251"/>
      <c r="O14" s="251"/>
      <c r="P14" s="251"/>
      <c r="Q14" s="251"/>
      <c r="R14" s="251"/>
    </row>
    <row r="15" spans="2:18" ht="12.75">
      <c r="B15" s="255" t="s">
        <v>268</v>
      </c>
      <c r="C15" s="256"/>
      <c r="D15" s="256"/>
      <c r="E15" s="256"/>
      <c r="F15" s="256"/>
      <c r="G15" s="256"/>
      <c r="H15" s="256"/>
      <c r="I15" s="256"/>
      <c r="J15" s="256"/>
      <c r="K15" s="256"/>
      <c r="L15" s="256"/>
      <c r="M15" s="256"/>
      <c r="N15" s="256"/>
      <c r="O15" s="256"/>
      <c r="P15" s="256"/>
      <c r="Q15" s="256"/>
      <c r="R15" s="256"/>
    </row>
    <row r="16" ht="12.75">
      <c r="B16" s="31"/>
    </row>
    <row r="17" ht="12.75">
      <c r="B17" s="31"/>
    </row>
    <row r="18" ht="12.75">
      <c r="B18" s="31"/>
    </row>
    <row r="19" ht="12.75">
      <c r="B19" s="16"/>
    </row>
    <row r="21" ht="14.25">
      <c r="B21" s="2"/>
    </row>
    <row r="69" ht="12.75">
      <c r="B69" s="3">
        <f ca="1">NOW()</f>
        <v>41207.40036261574</v>
      </c>
    </row>
    <row r="70" ht="12.75">
      <c r="E70" s="4" t="s">
        <v>126</v>
      </c>
    </row>
    <row r="71" ht="12.75">
      <c r="B71" s="4" t="s">
        <v>127</v>
      </c>
    </row>
    <row r="72" ht="12.75">
      <c r="B72" s="4" t="s">
        <v>128</v>
      </c>
    </row>
    <row r="74" spans="2:18" ht="12.75">
      <c r="B74" s="6" t="s">
        <v>73</v>
      </c>
      <c r="C74" s="6" t="s">
        <v>73</v>
      </c>
      <c r="D74" s="6" t="s">
        <v>73</v>
      </c>
      <c r="E74" s="6" t="s">
        <v>73</v>
      </c>
      <c r="F74" s="6" t="s">
        <v>73</v>
      </c>
      <c r="G74" s="6" t="s">
        <v>73</v>
      </c>
      <c r="H74" s="6" t="s">
        <v>73</v>
      </c>
      <c r="I74" s="6" t="s">
        <v>73</v>
      </c>
      <c r="J74" s="6" t="s">
        <v>73</v>
      </c>
      <c r="K74" s="6" t="s">
        <v>73</v>
      </c>
      <c r="L74" s="6" t="s">
        <v>73</v>
      </c>
      <c r="M74" s="6"/>
      <c r="N74" s="6"/>
      <c r="O74" s="6" t="s">
        <v>73</v>
      </c>
      <c r="P74" s="6" t="s">
        <v>73</v>
      </c>
      <c r="Q74" s="6" t="s">
        <v>73</v>
      </c>
      <c r="R74" s="6" t="s">
        <v>73</v>
      </c>
    </row>
    <row r="76" spans="7:15" ht="12.75">
      <c r="G76" s="5" t="s">
        <v>74</v>
      </c>
      <c r="O76" s="4" t="s">
        <v>129</v>
      </c>
    </row>
    <row r="77" spans="2:18" ht="12.75">
      <c r="B77" s="5" t="s">
        <v>130</v>
      </c>
      <c r="C77" s="6" t="s">
        <v>73</v>
      </c>
      <c r="D77" s="6" t="s">
        <v>73</v>
      </c>
      <c r="E77" s="6" t="s">
        <v>73</v>
      </c>
      <c r="F77" s="6" t="s">
        <v>73</v>
      </c>
      <c r="G77" s="6" t="s">
        <v>73</v>
      </c>
      <c r="H77" s="6" t="s">
        <v>73</v>
      </c>
      <c r="I77" s="6" t="s">
        <v>73</v>
      </c>
      <c r="J77" s="6" t="s">
        <v>73</v>
      </c>
      <c r="K77" s="6" t="s">
        <v>73</v>
      </c>
      <c r="L77" s="6" t="s">
        <v>73</v>
      </c>
      <c r="M77" s="6"/>
      <c r="N77" s="6"/>
      <c r="O77" s="6" t="s">
        <v>73</v>
      </c>
      <c r="P77" s="6" t="s">
        <v>73</v>
      </c>
      <c r="Q77" s="6" t="s">
        <v>73</v>
      </c>
      <c r="R77" s="6" t="s">
        <v>73</v>
      </c>
    </row>
    <row r="78" ht="12.75">
      <c r="B78" s="5" t="s">
        <v>122</v>
      </c>
    </row>
    <row r="79" spans="2:17" ht="12.75">
      <c r="B79" s="5" t="s">
        <v>131</v>
      </c>
      <c r="C79" s="5" t="s">
        <v>78</v>
      </c>
      <c r="E79" s="5" t="s">
        <v>79</v>
      </c>
      <c r="G79" s="5" t="s">
        <v>80</v>
      </c>
      <c r="I79" s="5" t="s">
        <v>132</v>
      </c>
      <c r="K79" s="5" t="s">
        <v>133</v>
      </c>
      <c r="O79" s="5" t="s">
        <v>134</v>
      </c>
      <c r="Q79" s="5" t="s">
        <v>85</v>
      </c>
    </row>
    <row r="80" spans="3:18" ht="12.75">
      <c r="C80" s="6" t="s">
        <v>73</v>
      </c>
      <c r="D80" s="6" t="s">
        <v>73</v>
      </c>
      <c r="E80" s="6" t="s">
        <v>73</v>
      </c>
      <c r="F80" s="6" t="s">
        <v>73</v>
      </c>
      <c r="G80" s="6" t="s">
        <v>73</v>
      </c>
      <c r="H80" s="6" t="s">
        <v>73</v>
      </c>
      <c r="I80" s="6" t="s">
        <v>73</v>
      </c>
      <c r="J80" s="6" t="s">
        <v>73</v>
      </c>
      <c r="K80" s="6" t="s">
        <v>73</v>
      </c>
      <c r="L80" s="6" t="s">
        <v>73</v>
      </c>
      <c r="M80" s="6"/>
      <c r="N80" s="6"/>
      <c r="O80" s="6" t="s">
        <v>73</v>
      </c>
      <c r="P80" s="6" t="s">
        <v>73</v>
      </c>
      <c r="Q80" s="6" t="s">
        <v>73</v>
      </c>
      <c r="R80" s="6" t="s">
        <v>73</v>
      </c>
    </row>
    <row r="82" spans="3:18" ht="12.75">
      <c r="C82" s="5" t="s">
        <v>22</v>
      </c>
      <c r="D82" s="5" t="s">
        <v>55</v>
      </c>
      <c r="E82" s="5" t="s">
        <v>22</v>
      </c>
      <c r="F82" s="5" t="s">
        <v>55</v>
      </c>
      <c r="G82" s="5" t="s">
        <v>22</v>
      </c>
      <c r="H82" s="5" t="s">
        <v>55</v>
      </c>
      <c r="I82" s="5" t="s">
        <v>22</v>
      </c>
      <c r="J82" s="5" t="s">
        <v>55</v>
      </c>
      <c r="K82" s="5" t="s">
        <v>22</v>
      </c>
      <c r="L82" s="5" t="s">
        <v>55</v>
      </c>
      <c r="M82" s="5"/>
      <c r="N82" s="5"/>
      <c r="O82" s="5" t="s">
        <v>22</v>
      </c>
      <c r="P82" s="5" t="s">
        <v>55</v>
      </c>
      <c r="Q82" s="5" t="s">
        <v>22</v>
      </c>
      <c r="R82" s="5" t="s">
        <v>55</v>
      </c>
    </row>
    <row r="83" spans="2:18" ht="12.75">
      <c r="B83" s="6" t="s">
        <v>73</v>
      </c>
      <c r="C83" s="6" t="s">
        <v>73</v>
      </c>
      <c r="D83" s="6" t="s">
        <v>73</v>
      </c>
      <c r="E83" s="6" t="s">
        <v>73</v>
      </c>
      <c r="F83" s="6" t="s">
        <v>73</v>
      </c>
      <c r="G83" s="6" t="s">
        <v>73</v>
      </c>
      <c r="H83" s="6" t="s">
        <v>73</v>
      </c>
      <c r="I83" s="6" t="s">
        <v>73</v>
      </c>
      <c r="J83" s="6" t="s">
        <v>73</v>
      </c>
      <c r="K83" s="6" t="s">
        <v>73</v>
      </c>
      <c r="L83" s="6" t="s">
        <v>73</v>
      </c>
      <c r="M83" s="6"/>
      <c r="N83" s="6"/>
      <c r="O83" s="6" t="s">
        <v>73</v>
      </c>
      <c r="P83" s="6" t="s">
        <v>73</v>
      </c>
      <c r="Q83" s="6" t="s">
        <v>73</v>
      </c>
      <c r="R83" s="6" t="s">
        <v>73</v>
      </c>
    </row>
    <row r="85" spans="2:18" ht="12.75">
      <c r="B85" s="4" t="s">
        <v>135</v>
      </c>
      <c r="C85" s="7">
        <v>6495</v>
      </c>
      <c r="D85" s="8">
        <f>C85/C9*100</f>
        <v>107.7471798274718</v>
      </c>
      <c r="E85" s="7">
        <v>4450</v>
      </c>
      <c r="F85" s="8">
        <f>E85/E9*100</f>
        <v>106.10395803528851</v>
      </c>
      <c r="G85" s="7">
        <v>1931</v>
      </c>
      <c r="H85" s="8">
        <f>G85/G9*100</f>
        <v>129.42359249329758</v>
      </c>
      <c r="I85" s="9">
        <v>27</v>
      </c>
      <c r="J85" s="8">
        <f>I85/I9*100</f>
        <v>69.23076923076923</v>
      </c>
      <c r="K85" s="9">
        <v>67</v>
      </c>
      <c r="L85" s="8">
        <f>K85/K9*100</f>
        <v>28.270042194092827</v>
      </c>
      <c r="M85" s="8"/>
      <c r="N85" s="8"/>
      <c r="O85" s="7">
        <v>98</v>
      </c>
      <c r="P85" s="8">
        <f>O85/O9*100</f>
        <v>51.30890052356021</v>
      </c>
      <c r="Q85" s="7">
        <v>142</v>
      </c>
      <c r="R85" s="8">
        <f>Q85/Q9*100</f>
        <v>45.07936507936508</v>
      </c>
    </row>
    <row r="86" spans="2:18" ht="12.75">
      <c r="B86" s="4" t="s">
        <v>136</v>
      </c>
      <c r="C86" s="7">
        <v>2222</v>
      </c>
      <c r="D86" s="8">
        <f>C86/C10*100</f>
        <v>87.171439780306</v>
      </c>
      <c r="E86" s="7">
        <v>1237</v>
      </c>
      <c r="F86" s="8">
        <f>E86/E10*100</f>
        <v>79.4987146529563</v>
      </c>
      <c r="G86" s="7">
        <v>939</v>
      </c>
      <c r="H86" s="8">
        <f>G86/G10*100</f>
        <v>109.696261682243</v>
      </c>
      <c r="I86" s="9">
        <v>18</v>
      </c>
      <c r="J86" s="8">
        <f>I86/I10*100</f>
        <v>105.88235294117648</v>
      </c>
      <c r="K86" s="9">
        <v>25</v>
      </c>
      <c r="L86" s="8">
        <f>K86/K10*100</f>
        <v>31.25</v>
      </c>
      <c r="M86" s="8"/>
      <c r="N86" s="8"/>
      <c r="O86" s="7">
        <v>22</v>
      </c>
      <c r="P86" s="8">
        <f>O86/O10*100</f>
        <v>34.375</v>
      </c>
      <c r="Q86" s="7">
        <v>70</v>
      </c>
      <c r="R86" s="8">
        <f>Q86/Q10*100</f>
        <v>40.229885057471265</v>
      </c>
    </row>
    <row r="87" spans="2:18" ht="12.75">
      <c r="B87" s="4" t="s">
        <v>137</v>
      </c>
      <c r="C87" s="7">
        <v>1925</v>
      </c>
      <c r="D87" s="8">
        <f>C87/C11*100</f>
        <v>146.4992389649924</v>
      </c>
      <c r="E87" s="7">
        <v>706</v>
      </c>
      <c r="F87" s="8">
        <f>E87/E11*100</f>
        <v>105.37313432835822</v>
      </c>
      <c r="G87" s="7">
        <v>1177</v>
      </c>
      <c r="H87" s="8">
        <f>G87/G11*100</f>
        <v>199.4915254237288</v>
      </c>
      <c r="I87" s="9">
        <v>10</v>
      </c>
      <c r="J87" s="8">
        <f>I87/I11*100</f>
        <v>142.85714285714286</v>
      </c>
      <c r="K87" s="9">
        <v>18</v>
      </c>
      <c r="L87" s="8">
        <f>K87/K11*100</f>
        <v>54.54545454545454</v>
      </c>
      <c r="M87" s="8"/>
      <c r="N87" s="8"/>
      <c r="O87" s="7">
        <v>29</v>
      </c>
      <c r="P87" s="8">
        <f>O87/O11*100</f>
        <v>67.44186046511628</v>
      </c>
      <c r="Q87" s="7">
        <v>63</v>
      </c>
      <c r="R87" s="8">
        <f>Q87/Q11*100</f>
        <v>90</v>
      </c>
    </row>
    <row r="88" spans="2:18" ht="12.75">
      <c r="B88" s="4" t="s">
        <v>138</v>
      </c>
      <c r="C88" s="7">
        <v>58</v>
      </c>
      <c r="D88" s="8" t="e">
        <f>C88/#REF!*100</f>
        <v>#REF!</v>
      </c>
      <c r="E88" s="7">
        <v>31</v>
      </c>
      <c r="F88" s="8" t="e">
        <f>E88/#REF!*100</f>
        <v>#REF!</v>
      </c>
      <c r="G88" s="7">
        <v>26</v>
      </c>
      <c r="H88" s="8" t="e">
        <f>G88/#REF!*100</f>
        <v>#REF!</v>
      </c>
      <c r="I88" s="12" t="s">
        <v>86</v>
      </c>
      <c r="J88" s="11" t="s">
        <v>86</v>
      </c>
      <c r="K88" s="12" t="s">
        <v>86</v>
      </c>
      <c r="L88" s="11" t="s">
        <v>86</v>
      </c>
      <c r="M88" s="11"/>
      <c r="N88" s="11"/>
      <c r="O88" s="7">
        <v>1</v>
      </c>
      <c r="P88" s="8" t="e">
        <f>O88/#REF!*100</f>
        <v>#REF!</v>
      </c>
      <c r="Q88" s="7">
        <v>1</v>
      </c>
      <c r="R88" s="8" t="e">
        <f>Q88/#REF!*100</f>
        <v>#REF!</v>
      </c>
    </row>
    <row r="89" spans="2:18" ht="12.75">
      <c r="B89" s="6" t="s">
        <v>73</v>
      </c>
      <c r="C89" s="17" t="s">
        <v>73</v>
      </c>
      <c r="D89" s="6" t="s">
        <v>73</v>
      </c>
      <c r="E89" s="17" t="s">
        <v>73</v>
      </c>
      <c r="F89" s="13" t="s">
        <v>73</v>
      </c>
      <c r="G89" s="17" t="s">
        <v>73</v>
      </c>
      <c r="H89" s="6" t="s">
        <v>73</v>
      </c>
      <c r="I89" s="6" t="s">
        <v>73</v>
      </c>
      <c r="J89" s="13" t="s">
        <v>73</v>
      </c>
      <c r="K89" s="6" t="s">
        <v>73</v>
      </c>
      <c r="L89" s="6" t="s">
        <v>73</v>
      </c>
      <c r="M89" s="6"/>
      <c r="N89" s="6"/>
      <c r="O89" s="6" t="s">
        <v>73</v>
      </c>
      <c r="P89" s="6" t="s">
        <v>73</v>
      </c>
      <c r="Q89" s="6" t="s">
        <v>73</v>
      </c>
      <c r="R89" s="6" t="s">
        <v>73</v>
      </c>
    </row>
    <row r="90" spans="3:10" ht="12.75">
      <c r="C90" s="7"/>
      <c r="E90" s="7"/>
      <c r="G90" s="7"/>
      <c r="J90" s="8"/>
    </row>
    <row r="91" spans="2:18" ht="12.75">
      <c r="B91" s="4" t="s">
        <v>66</v>
      </c>
      <c r="C91" s="7">
        <v>10700</v>
      </c>
      <c r="D91" s="8">
        <f>C91/C12*100</f>
        <v>103.49163362027276</v>
      </c>
      <c r="E91" s="7">
        <v>6424</v>
      </c>
      <c r="F91" s="8">
        <f>E91/E12*100</f>
        <v>97.65886287625418</v>
      </c>
      <c r="G91" s="7">
        <v>4073</v>
      </c>
      <c r="H91" s="8">
        <f>G91/G12*100</f>
        <v>126.9638403990025</v>
      </c>
      <c r="I91" s="9">
        <v>55</v>
      </c>
      <c r="J91" s="8">
        <f>I91/I12*100</f>
        <v>87.3015873015873</v>
      </c>
      <c r="K91" s="9">
        <v>110</v>
      </c>
      <c r="L91" s="8">
        <f>K91/K12*100</f>
        <v>30.64066852367688</v>
      </c>
      <c r="M91" s="8"/>
      <c r="N91" s="8"/>
      <c r="O91" s="7">
        <v>150</v>
      </c>
      <c r="P91" s="8">
        <f>O91/O12*100</f>
        <v>48.701298701298704</v>
      </c>
      <c r="Q91" s="7">
        <v>276</v>
      </c>
      <c r="R91" s="8">
        <f>Q91/Q12*100</f>
        <v>47.34133790737564</v>
      </c>
    </row>
    <row r="92" spans="2:18" ht="12.75">
      <c r="B92" s="6" t="s">
        <v>73</v>
      </c>
      <c r="C92" s="6" t="s">
        <v>73</v>
      </c>
      <c r="D92" s="6" t="s">
        <v>73</v>
      </c>
      <c r="E92" s="6" t="s">
        <v>73</v>
      </c>
      <c r="F92" s="6" t="s">
        <v>73</v>
      </c>
      <c r="G92" s="6" t="s">
        <v>73</v>
      </c>
      <c r="H92" s="6" t="s">
        <v>73</v>
      </c>
      <c r="I92" s="6" t="s">
        <v>73</v>
      </c>
      <c r="J92" s="6" t="s">
        <v>73</v>
      </c>
      <c r="K92" s="6" t="s">
        <v>73</v>
      </c>
      <c r="L92" s="6" t="s">
        <v>73</v>
      </c>
      <c r="M92" s="6"/>
      <c r="N92" s="6"/>
      <c r="O92" s="6" t="s">
        <v>73</v>
      </c>
      <c r="P92" s="6" t="s">
        <v>73</v>
      </c>
      <c r="Q92" s="6" t="s">
        <v>73</v>
      </c>
      <c r="R92" s="6" t="s">
        <v>73</v>
      </c>
    </row>
    <row r="94" ht="12.75">
      <c r="B94" s="4" t="s">
        <v>139</v>
      </c>
    </row>
    <row r="96" ht="12.75">
      <c r="B96" s="4" t="s">
        <v>140</v>
      </c>
    </row>
    <row r="97" ht="12.75">
      <c r="B97" s="4" t="s">
        <v>141</v>
      </c>
    </row>
    <row r="98" ht="12.75">
      <c r="B98" s="4" t="s">
        <v>142</v>
      </c>
    </row>
    <row r="99" ht="12.75">
      <c r="B99" s="4" t="s">
        <v>143</v>
      </c>
    </row>
    <row r="101" ht="12.75">
      <c r="B101" s="4" t="s">
        <v>144</v>
      </c>
    </row>
    <row r="103" ht="12.75">
      <c r="B103" s="4" t="s">
        <v>145</v>
      </c>
    </row>
    <row r="104" ht="12.75">
      <c r="B104" s="4" t="s">
        <v>146</v>
      </c>
    </row>
  </sheetData>
  <sheetProtection/>
  <mergeCells count="4">
    <mergeCell ref="B13:R13"/>
    <mergeCell ref="B14:R14"/>
    <mergeCell ref="B15:R15"/>
    <mergeCell ref="B6:B8"/>
  </mergeCells>
  <printOptions horizontalCentered="1"/>
  <pageMargins left="0.5" right="0.5" top="1" bottom="1" header="0" footer="0"/>
  <pageSetup fitToHeight="1" fitToWidth="1" horizontalDpi="300" verticalDpi="300" orientation="landscape" scale="79" r:id="rId1"/>
</worksheet>
</file>

<file path=xl/worksheets/sheet13.xml><?xml version="1.0" encoding="utf-8"?>
<worksheet xmlns="http://schemas.openxmlformats.org/spreadsheetml/2006/main" xmlns:r="http://schemas.openxmlformats.org/officeDocument/2006/relationships">
  <sheetPr>
    <pageSetUpPr fitToPage="1"/>
  </sheetPr>
  <dimension ref="A1:R28"/>
  <sheetViews>
    <sheetView zoomScalePageLayoutView="0" workbookViewId="0" topLeftCell="A1">
      <selection activeCell="A1" sqref="A1"/>
    </sheetView>
  </sheetViews>
  <sheetFormatPr defaultColWidth="9.33203125" defaultRowHeight="12.75"/>
  <cols>
    <col min="1" max="1" width="4.5" style="1" customWidth="1"/>
    <col min="2" max="2" width="33.16015625" style="1" customWidth="1"/>
    <col min="3" max="3" width="11.16015625" style="1" bestFit="1" customWidth="1"/>
    <col min="4" max="4" width="8" style="1" customWidth="1"/>
    <col min="5" max="5" width="11.16015625" style="1" bestFit="1" customWidth="1"/>
    <col min="6" max="6" width="8" style="1" customWidth="1"/>
    <col min="7" max="7" width="10.66015625" style="1" bestFit="1" customWidth="1"/>
    <col min="8" max="8" width="8.83203125" style="1" customWidth="1"/>
    <col min="9" max="9" width="10.66015625" style="1" bestFit="1" customWidth="1"/>
    <col min="10" max="10" width="8" style="1" customWidth="1"/>
    <col min="11" max="11" width="10.66015625" style="1" bestFit="1" customWidth="1"/>
    <col min="12" max="12" width="7.83203125" style="1" customWidth="1"/>
    <col min="13" max="13" width="10.66015625" style="1" bestFit="1" customWidth="1"/>
    <col min="14" max="14" width="7.83203125" style="1" customWidth="1"/>
    <col min="15" max="15" width="10.66015625" style="1" bestFit="1" customWidth="1"/>
    <col min="16" max="16" width="8.83203125" style="1" customWidth="1"/>
    <col min="17" max="17" width="10.66015625" style="1" bestFit="1" customWidth="1"/>
    <col min="18" max="18" width="8.66015625" style="1" customWidth="1"/>
    <col min="19" max="16384" width="9.33203125" style="1" customWidth="1"/>
  </cols>
  <sheetData>
    <row r="1" spans="1:4" ht="15.75">
      <c r="A1" s="36"/>
      <c r="D1" s="21"/>
    </row>
    <row r="2" spans="2:18" ht="15">
      <c r="B2" s="39" t="s">
        <v>155</v>
      </c>
      <c r="C2" s="40"/>
      <c r="D2" s="40"/>
      <c r="E2" s="40"/>
      <c r="F2" s="40"/>
      <c r="G2" s="40"/>
      <c r="H2" s="40"/>
      <c r="I2" s="40"/>
      <c r="J2" s="40"/>
      <c r="K2" s="40"/>
      <c r="L2" s="40"/>
      <c r="M2" s="40"/>
      <c r="N2" s="40"/>
      <c r="O2" s="40"/>
      <c r="P2" s="40"/>
      <c r="Q2" s="40"/>
      <c r="R2" s="40"/>
    </row>
    <row r="3" spans="2:18" ht="15.75">
      <c r="B3" s="41" t="s">
        <v>156</v>
      </c>
      <c r="C3" s="40"/>
      <c r="D3" s="40"/>
      <c r="E3" s="40"/>
      <c r="F3" s="40"/>
      <c r="G3" s="40"/>
      <c r="H3" s="40"/>
      <c r="I3" s="40"/>
      <c r="J3" s="40"/>
      <c r="K3" s="40"/>
      <c r="L3" s="40"/>
      <c r="M3" s="40"/>
      <c r="N3" s="40"/>
      <c r="O3" s="40"/>
      <c r="P3" s="40"/>
      <c r="Q3" s="40"/>
      <c r="R3" s="40"/>
    </row>
    <row r="4" spans="2:18" ht="15.75">
      <c r="B4" s="41" t="s">
        <v>157</v>
      </c>
      <c r="C4" s="40"/>
      <c r="D4" s="40"/>
      <c r="E4" s="40"/>
      <c r="F4" s="40"/>
      <c r="G4" s="40"/>
      <c r="H4" s="40"/>
      <c r="I4" s="40"/>
      <c r="J4" s="40"/>
      <c r="K4" s="40"/>
      <c r="L4" s="40"/>
      <c r="M4" s="40"/>
      <c r="N4" s="40"/>
      <c r="O4" s="40"/>
      <c r="P4" s="40"/>
      <c r="Q4" s="40"/>
      <c r="R4" s="40"/>
    </row>
    <row r="5" spans="2:18" ht="15">
      <c r="B5" s="39" t="s">
        <v>262</v>
      </c>
      <c r="C5" s="40"/>
      <c r="D5" s="40"/>
      <c r="E5" s="40"/>
      <c r="F5" s="40"/>
      <c r="G5" s="40"/>
      <c r="H5" s="40"/>
      <c r="I5" s="40"/>
      <c r="J5" s="40"/>
      <c r="K5" s="40"/>
      <c r="L5" s="40"/>
      <c r="M5" s="40"/>
      <c r="N5" s="40"/>
      <c r="O5" s="40"/>
      <c r="P5" s="40"/>
      <c r="Q5" s="40"/>
      <c r="R5" s="40"/>
    </row>
    <row r="6" spans="2:18" ht="15">
      <c r="B6" s="252" t="s">
        <v>270</v>
      </c>
      <c r="C6" s="64" t="s">
        <v>44</v>
      </c>
      <c r="D6" s="65"/>
      <c r="E6" s="65"/>
      <c r="F6" s="65"/>
      <c r="G6" s="65"/>
      <c r="H6" s="65"/>
      <c r="I6" s="65"/>
      <c r="J6" s="65"/>
      <c r="K6" s="65"/>
      <c r="L6" s="66"/>
      <c r="M6" s="65"/>
      <c r="N6" s="67"/>
      <c r="O6" s="64" t="s">
        <v>45</v>
      </c>
      <c r="P6" s="65"/>
      <c r="Q6" s="65"/>
      <c r="R6" s="67"/>
    </row>
    <row r="7" spans="2:18" ht="15">
      <c r="B7" s="290"/>
      <c r="C7" s="68" t="s">
        <v>47</v>
      </c>
      <c r="D7" s="69"/>
      <c r="E7" s="70" t="s">
        <v>48</v>
      </c>
      <c r="F7" s="69"/>
      <c r="G7" s="70" t="s">
        <v>49</v>
      </c>
      <c r="H7" s="69"/>
      <c r="I7" s="70" t="s">
        <v>50</v>
      </c>
      <c r="J7" s="69"/>
      <c r="K7" s="70" t="s">
        <v>51</v>
      </c>
      <c r="L7" s="69"/>
      <c r="M7" s="71" t="s">
        <v>56</v>
      </c>
      <c r="N7" s="69"/>
      <c r="O7" s="70" t="s">
        <v>53</v>
      </c>
      <c r="P7" s="69"/>
      <c r="Q7" s="70" t="s">
        <v>54</v>
      </c>
      <c r="R7" s="69"/>
    </row>
    <row r="8" spans="2:18" ht="15">
      <c r="B8" s="291"/>
      <c r="C8" s="73" t="s">
        <v>22</v>
      </c>
      <c r="D8" s="73" t="s">
        <v>55</v>
      </c>
      <c r="E8" s="73" t="s">
        <v>22</v>
      </c>
      <c r="F8" s="73" t="s">
        <v>55</v>
      </c>
      <c r="G8" s="73" t="s">
        <v>22</v>
      </c>
      <c r="H8" s="73" t="s">
        <v>55</v>
      </c>
      <c r="I8" s="73" t="s">
        <v>22</v>
      </c>
      <c r="J8" s="73" t="s">
        <v>55</v>
      </c>
      <c r="K8" s="73" t="s">
        <v>22</v>
      </c>
      <c r="L8" s="44" t="s">
        <v>55</v>
      </c>
      <c r="M8" s="73" t="s">
        <v>22</v>
      </c>
      <c r="N8" s="44" t="s">
        <v>55</v>
      </c>
      <c r="O8" s="73" t="s">
        <v>22</v>
      </c>
      <c r="P8" s="73" t="s">
        <v>55</v>
      </c>
      <c r="Q8" s="73" t="s">
        <v>22</v>
      </c>
      <c r="R8" s="73" t="s">
        <v>55</v>
      </c>
    </row>
    <row r="9" spans="2:18" ht="31.5" customHeight="1">
      <c r="B9" s="92" t="s">
        <v>271</v>
      </c>
      <c r="C9" s="50">
        <v>582</v>
      </c>
      <c r="D9" s="51">
        <v>0.4800752282831949</v>
      </c>
      <c r="E9" s="50">
        <v>472</v>
      </c>
      <c r="F9" s="51">
        <v>0.5157962604771116</v>
      </c>
      <c r="G9" s="50">
        <v>71</v>
      </c>
      <c r="H9" s="51">
        <v>0.31284423881912315</v>
      </c>
      <c r="I9" s="50">
        <v>5</v>
      </c>
      <c r="J9" s="51">
        <v>0.6544502617801047</v>
      </c>
      <c r="K9" s="50">
        <v>24</v>
      </c>
      <c r="L9" s="75">
        <v>0.5730659025787965</v>
      </c>
      <c r="M9" s="111">
        <v>6</v>
      </c>
      <c r="N9" s="51">
        <v>0.3450258769407705</v>
      </c>
      <c r="O9" s="50">
        <v>27</v>
      </c>
      <c r="P9" s="51">
        <v>0.6768613687641012</v>
      </c>
      <c r="Q9" s="50">
        <v>33</v>
      </c>
      <c r="R9" s="51">
        <v>0.38009675190048375</v>
      </c>
    </row>
    <row r="10" spans="2:18" ht="29.25" customHeight="1">
      <c r="B10" s="110" t="s">
        <v>272</v>
      </c>
      <c r="C10" s="50">
        <v>1230</v>
      </c>
      <c r="D10" s="51">
        <v>1.0145919772995358</v>
      </c>
      <c r="E10" s="50">
        <v>988</v>
      </c>
      <c r="F10" s="51">
        <v>1.0796752232020894</v>
      </c>
      <c r="G10" s="50">
        <v>95</v>
      </c>
      <c r="H10" s="51">
        <v>0.41859440405375636</v>
      </c>
      <c r="I10" s="50">
        <v>4</v>
      </c>
      <c r="J10" s="51">
        <v>0.5235602094240838</v>
      </c>
      <c r="K10" s="50">
        <v>126</v>
      </c>
      <c r="L10" s="75">
        <v>3.0085959885386817</v>
      </c>
      <c r="M10" s="77">
        <v>13</v>
      </c>
      <c r="N10" s="51">
        <v>0.7475560667050029</v>
      </c>
      <c r="O10" s="50">
        <v>52</v>
      </c>
      <c r="P10" s="51">
        <v>1.3035848583604914</v>
      </c>
      <c r="Q10" s="50">
        <v>54</v>
      </c>
      <c r="R10" s="51">
        <v>0.6219765031098825</v>
      </c>
    </row>
    <row r="11" spans="2:18" ht="28.5" customHeight="1">
      <c r="B11" s="92" t="s">
        <v>273</v>
      </c>
      <c r="C11" s="50">
        <v>984</v>
      </c>
      <c r="D11" s="51">
        <v>0.8116735818396285</v>
      </c>
      <c r="E11" s="50">
        <v>95</v>
      </c>
      <c r="F11" s="51">
        <v>0.10381492530789321</v>
      </c>
      <c r="G11" s="50">
        <v>828</v>
      </c>
      <c r="H11" s="51">
        <v>3.648380700594845</v>
      </c>
      <c r="I11" s="53" t="s">
        <v>25</v>
      </c>
      <c r="J11" s="53" t="s">
        <v>25</v>
      </c>
      <c r="K11" s="50">
        <v>21</v>
      </c>
      <c r="L11" s="75">
        <v>0.501432664756447</v>
      </c>
      <c r="M11" s="77">
        <v>40</v>
      </c>
      <c r="N11" s="51">
        <v>2.3001725129384707</v>
      </c>
      <c r="O11" s="50">
        <v>20</v>
      </c>
      <c r="P11" s="51">
        <v>0.5013787916771121</v>
      </c>
      <c r="Q11" s="50">
        <v>41</v>
      </c>
      <c r="R11" s="51">
        <v>0.47224141902787375</v>
      </c>
    </row>
    <row r="12" spans="2:18" ht="19.5" customHeight="1">
      <c r="B12" s="49" t="s">
        <v>274</v>
      </c>
      <c r="C12" s="50">
        <v>44</v>
      </c>
      <c r="D12" s="51">
        <v>0.03629434715543054</v>
      </c>
      <c r="E12" s="50">
        <v>33</v>
      </c>
      <c r="F12" s="51">
        <v>0.03606202668589975</v>
      </c>
      <c r="G12" s="50">
        <v>7</v>
      </c>
      <c r="H12" s="51">
        <v>0.030843798193434677</v>
      </c>
      <c r="I12" s="50">
        <v>1</v>
      </c>
      <c r="J12" s="51">
        <v>0.13089005235602094</v>
      </c>
      <c r="K12" s="50">
        <v>2</v>
      </c>
      <c r="L12" s="75">
        <v>0.04775549188156638</v>
      </c>
      <c r="M12" s="76" t="s">
        <v>25</v>
      </c>
      <c r="N12" s="53" t="s">
        <v>25</v>
      </c>
      <c r="O12" s="53" t="s">
        <v>25</v>
      </c>
      <c r="P12" s="53" t="s">
        <v>25</v>
      </c>
      <c r="Q12" s="50">
        <v>5</v>
      </c>
      <c r="R12" s="51">
        <v>0.05759041695461876</v>
      </c>
    </row>
    <row r="13" spans="2:18" ht="33" customHeight="1">
      <c r="B13" s="110" t="s">
        <v>275</v>
      </c>
      <c r="C13" s="50">
        <v>116</v>
      </c>
      <c r="D13" s="51">
        <v>0.09568509704613506</v>
      </c>
      <c r="E13" s="50">
        <v>79</v>
      </c>
      <c r="F13" s="51">
        <v>0.0863303063086691</v>
      </c>
      <c r="G13" s="50">
        <v>31</v>
      </c>
      <c r="H13" s="51">
        <v>0.13659396342806787</v>
      </c>
      <c r="I13" s="50">
        <v>79</v>
      </c>
      <c r="J13" s="51">
        <v>10.340314136125654</v>
      </c>
      <c r="K13" s="50">
        <v>79</v>
      </c>
      <c r="L13" s="75">
        <v>1.886341929321872</v>
      </c>
      <c r="M13" s="77">
        <v>79</v>
      </c>
      <c r="N13" s="51">
        <v>4.5428407130534785</v>
      </c>
      <c r="O13" s="50">
        <v>3</v>
      </c>
      <c r="P13" s="51">
        <v>0.0752068187515668</v>
      </c>
      <c r="Q13" s="50">
        <v>12</v>
      </c>
      <c r="R13" s="51">
        <v>0.138217000691085</v>
      </c>
    </row>
    <row r="14" spans="2:18" ht="45" customHeight="1">
      <c r="B14" s="110" t="s">
        <v>276</v>
      </c>
      <c r="C14" s="50">
        <v>309</v>
      </c>
      <c r="D14" s="51">
        <v>0.2548853016142736</v>
      </c>
      <c r="E14" s="50">
        <v>227</v>
      </c>
      <c r="F14" s="51">
        <v>0.24806303205149222</v>
      </c>
      <c r="G14" s="50">
        <v>59</v>
      </c>
      <c r="H14" s="51">
        <v>0.25996915620180655</v>
      </c>
      <c r="I14" s="50">
        <v>5</v>
      </c>
      <c r="J14" s="51">
        <v>0.6544502617801047</v>
      </c>
      <c r="K14" s="50">
        <v>11</v>
      </c>
      <c r="L14" s="75">
        <v>0.2626552053486151</v>
      </c>
      <c r="M14" s="77">
        <v>227</v>
      </c>
      <c r="N14" s="51">
        <v>13.05347901092582</v>
      </c>
      <c r="O14" s="50">
        <v>13</v>
      </c>
      <c r="P14" s="51">
        <v>0.32589621459012286</v>
      </c>
      <c r="Q14" s="50">
        <v>29</v>
      </c>
      <c r="R14" s="51">
        <v>0.33402441833678875</v>
      </c>
    </row>
    <row r="15" spans="2:18" ht="19.5" customHeight="1">
      <c r="B15" s="46" t="s">
        <v>277</v>
      </c>
      <c r="C15" s="47">
        <v>116879</v>
      </c>
      <c r="D15" s="48">
        <v>96.41015911771743</v>
      </c>
      <c r="E15" s="47">
        <v>88924</v>
      </c>
      <c r="F15" s="48">
        <v>97.17514124293785</v>
      </c>
      <c r="G15" s="47">
        <v>21285</v>
      </c>
      <c r="H15" s="48">
        <v>93.7871777924653</v>
      </c>
      <c r="I15" s="47">
        <v>747</v>
      </c>
      <c r="J15" s="48">
        <v>97.77486910994764</v>
      </c>
      <c r="K15" s="47">
        <v>3941</v>
      </c>
      <c r="L15" s="79">
        <v>94.10219675262655</v>
      </c>
      <c r="M15" s="80">
        <v>1657</v>
      </c>
      <c r="N15" s="48">
        <v>95.28464634847613</v>
      </c>
      <c r="O15" s="47">
        <v>3828</v>
      </c>
      <c r="P15" s="48">
        <v>95.96390072699926</v>
      </c>
      <c r="Q15" s="47">
        <v>8449</v>
      </c>
      <c r="R15" s="48">
        <v>97.31628656991477</v>
      </c>
    </row>
    <row r="16" spans="2:18" ht="19.5" customHeight="1">
      <c r="B16" s="101" t="s">
        <v>278</v>
      </c>
      <c r="C16" s="50"/>
      <c r="D16" s="51"/>
      <c r="E16" s="50"/>
      <c r="F16" s="51"/>
      <c r="G16" s="50"/>
      <c r="H16" s="51"/>
      <c r="I16" s="50"/>
      <c r="J16" s="51"/>
      <c r="K16" s="50"/>
      <c r="L16" s="75"/>
      <c r="M16" s="77"/>
      <c r="N16" s="51"/>
      <c r="O16" s="50"/>
      <c r="P16" s="51"/>
      <c r="Q16" s="50"/>
      <c r="R16" s="51"/>
    </row>
    <row r="17" spans="2:18" ht="45.75" customHeight="1">
      <c r="B17" s="92" t="s">
        <v>222</v>
      </c>
      <c r="C17" s="50">
        <v>4828</v>
      </c>
      <c r="D17" s="51">
        <v>3.982479728782242</v>
      </c>
      <c r="E17" s="50">
        <v>3723</v>
      </c>
      <c r="F17" s="51">
        <v>4.068452283381962</v>
      </c>
      <c r="G17" s="50">
        <v>823</v>
      </c>
      <c r="H17" s="51">
        <v>3.6263494161709624</v>
      </c>
      <c r="I17" s="50">
        <v>39</v>
      </c>
      <c r="J17" s="51">
        <v>5.104712041884817</v>
      </c>
      <c r="K17" s="50">
        <v>181</v>
      </c>
      <c r="L17" s="75">
        <v>4.321872015281757</v>
      </c>
      <c r="M17" s="76">
        <v>48</v>
      </c>
      <c r="N17" s="51">
        <v>2.760207015526164</v>
      </c>
      <c r="O17" s="50">
        <v>193</v>
      </c>
      <c r="P17" s="51">
        <v>4.838305339684132</v>
      </c>
      <c r="Q17" s="50">
        <v>288</v>
      </c>
      <c r="R17" s="51">
        <v>3.31720801658604</v>
      </c>
    </row>
    <row r="18" spans="2:18" ht="28.5" customHeight="1">
      <c r="B18" s="92" t="s">
        <v>279</v>
      </c>
      <c r="C18" s="50">
        <v>3814</v>
      </c>
      <c r="D18" s="51">
        <v>3.1460600011548197</v>
      </c>
      <c r="E18" s="50">
        <v>3040</v>
      </c>
      <c r="F18" s="51">
        <v>3.322077609852583</v>
      </c>
      <c r="G18" s="50">
        <v>536</v>
      </c>
      <c r="H18" s="51">
        <v>2.361753690240141</v>
      </c>
      <c r="I18" s="50">
        <v>23</v>
      </c>
      <c r="J18" s="51">
        <v>3.0104712041884816</v>
      </c>
      <c r="K18" s="50">
        <v>163</v>
      </c>
      <c r="L18" s="75">
        <v>3.89207258834766</v>
      </c>
      <c r="M18" s="77">
        <v>44</v>
      </c>
      <c r="N18" s="51">
        <v>2.5301897642323175</v>
      </c>
      <c r="O18" s="50">
        <v>190</v>
      </c>
      <c r="P18" s="51">
        <v>4.763098520932565</v>
      </c>
      <c r="Q18" s="50">
        <v>236</v>
      </c>
      <c r="R18" s="51">
        <v>2.718267680258005</v>
      </c>
    </row>
    <row r="19" spans="2:18" ht="28.5" customHeight="1">
      <c r="B19" s="92" t="s">
        <v>280</v>
      </c>
      <c r="C19" s="50">
        <v>1576</v>
      </c>
      <c r="D19" s="51">
        <v>1.2999975253854212</v>
      </c>
      <c r="E19" s="50">
        <v>1257</v>
      </c>
      <c r="F19" s="51">
        <v>1.373635380126545</v>
      </c>
      <c r="G19" s="50">
        <v>231</v>
      </c>
      <c r="H19" s="51">
        <v>1.0178453403833443</v>
      </c>
      <c r="I19" s="50">
        <v>12</v>
      </c>
      <c r="J19" s="51">
        <v>1.5706806282722512</v>
      </c>
      <c r="K19" s="50">
        <v>49</v>
      </c>
      <c r="L19" s="75">
        <v>1.1700095510983763</v>
      </c>
      <c r="M19" s="77">
        <v>26</v>
      </c>
      <c r="N19" s="51">
        <v>1.4951121334100057</v>
      </c>
      <c r="O19" s="50">
        <v>50</v>
      </c>
      <c r="P19" s="51">
        <v>1.2534469791927803</v>
      </c>
      <c r="Q19" s="50">
        <v>123</v>
      </c>
      <c r="R19" s="51">
        <v>1.4167242570836214</v>
      </c>
    </row>
    <row r="20" spans="2:18" ht="28.5" customHeight="1">
      <c r="B20" s="207" t="s">
        <v>277</v>
      </c>
      <c r="C20" s="47">
        <v>109787</v>
      </c>
      <c r="D20" s="48">
        <v>90.56017025348302</v>
      </c>
      <c r="E20" s="47">
        <v>82708</v>
      </c>
      <c r="F20" s="48">
        <v>90.38236676173929</v>
      </c>
      <c r="G20" s="47">
        <v>20753</v>
      </c>
      <c r="H20" s="48">
        <v>91.44304912976426</v>
      </c>
      <c r="I20" s="47">
        <v>685</v>
      </c>
      <c r="J20" s="48">
        <v>89.65968586387434</v>
      </c>
      <c r="K20" s="47">
        <v>3736</v>
      </c>
      <c r="L20" s="79">
        <v>89.207258834766</v>
      </c>
      <c r="M20" s="80">
        <v>1600</v>
      </c>
      <c r="N20" s="48">
        <v>92.00690051753881</v>
      </c>
      <c r="O20" s="47">
        <v>3531</v>
      </c>
      <c r="P20" s="48">
        <v>88.51842567059414</v>
      </c>
      <c r="Q20" s="47">
        <v>7968</v>
      </c>
      <c r="R20" s="48">
        <v>91.77608845888045</v>
      </c>
    </row>
    <row r="21" spans="2:18" ht="19.5" customHeight="1">
      <c r="B21" s="46" t="s">
        <v>158</v>
      </c>
      <c r="C21" s="47">
        <v>121231</v>
      </c>
      <c r="D21" s="79">
        <v>100</v>
      </c>
      <c r="E21" s="47">
        <v>91509</v>
      </c>
      <c r="F21" s="48">
        <v>100</v>
      </c>
      <c r="G21" s="47">
        <v>22695</v>
      </c>
      <c r="H21" s="48">
        <v>100</v>
      </c>
      <c r="I21" s="47">
        <v>764</v>
      </c>
      <c r="J21" s="48">
        <v>100</v>
      </c>
      <c r="K21" s="47">
        <v>4188</v>
      </c>
      <c r="L21" s="79">
        <v>100</v>
      </c>
      <c r="M21" s="80">
        <v>1739</v>
      </c>
      <c r="N21" s="48">
        <v>100</v>
      </c>
      <c r="O21" s="47">
        <v>3989</v>
      </c>
      <c r="P21" s="48">
        <v>100</v>
      </c>
      <c r="Q21" s="47">
        <v>8682</v>
      </c>
      <c r="R21" s="48">
        <v>100</v>
      </c>
    </row>
    <row r="22" spans="2:18" ht="24.75" customHeight="1">
      <c r="B22" s="250" t="s">
        <v>281</v>
      </c>
      <c r="C22" s="251"/>
      <c r="D22" s="251"/>
      <c r="E22" s="251"/>
      <c r="F22" s="251"/>
      <c r="G22" s="251"/>
      <c r="H22" s="251"/>
      <c r="I22" s="251"/>
      <c r="J22" s="251"/>
      <c r="K22" s="251"/>
      <c r="L22" s="251"/>
      <c r="M22" s="251"/>
      <c r="N22" s="251"/>
      <c r="O22" s="251"/>
      <c r="P22" s="251"/>
      <c r="Q22" s="251"/>
      <c r="R22" s="251"/>
    </row>
    <row r="23" spans="2:18" ht="25.5" customHeight="1">
      <c r="B23" s="250" t="s">
        <v>199</v>
      </c>
      <c r="C23" s="251"/>
      <c r="D23" s="251"/>
      <c r="E23" s="251"/>
      <c r="F23" s="251"/>
      <c r="G23" s="251"/>
      <c r="H23" s="251"/>
      <c r="I23" s="251"/>
      <c r="J23" s="251"/>
      <c r="K23" s="251"/>
      <c r="L23" s="251"/>
      <c r="M23" s="251"/>
      <c r="N23" s="251"/>
      <c r="O23" s="251"/>
      <c r="P23" s="251"/>
      <c r="Q23" s="251"/>
      <c r="R23" s="251"/>
    </row>
    <row r="24" spans="2:18" ht="12.75" customHeight="1">
      <c r="B24" s="255" t="s">
        <v>257</v>
      </c>
      <c r="C24" s="256"/>
      <c r="D24" s="256"/>
      <c r="E24" s="256"/>
      <c r="F24" s="256"/>
      <c r="G24" s="256"/>
      <c r="H24" s="256"/>
      <c r="I24" s="256"/>
      <c r="J24" s="256"/>
      <c r="K24" s="256"/>
      <c r="L24" s="256"/>
      <c r="M24" s="256"/>
      <c r="N24" s="256"/>
      <c r="O24" s="256"/>
      <c r="P24" s="256"/>
      <c r="Q24" s="256"/>
      <c r="R24" s="256"/>
    </row>
    <row r="25" ht="12.75">
      <c r="B25"/>
    </row>
    <row r="26" ht="12.75">
      <c r="B26" s="1" t="s">
        <v>218</v>
      </c>
    </row>
    <row r="28" ht="12.75">
      <c r="B28"/>
    </row>
  </sheetData>
  <sheetProtection/>
  <mergeCells count="4">
    <mergeCell ref="B22:R22"/>
    <mergeCell ref="B23:R23"/>
    <mergeCell ref="B24:R24"/>
    <mergeCell ref="B6:B8"/>
  </mergeCells>
  <printOptions horizontalCentered="1"/>
  <pageMargins left="0.5" right="0.5" top="1" bottom="1" header="0" footer="0"/>
  <pageSetup fitToHeight="1" fitToWidth="1" horizontalDpi="300" verticalDpi="300" orientation="landscape" scale="79" r:id="rId1"/>
</worksheet>
</file>

<file path=xl/worksheets/sheet14.xml><?xml version="1.0" encoding="utf-8"?>
<worksheet xmlns="http://schemas.openxmlformats.org/spreadsheetml/2006/main" xmlns:r="http://schemas.openxmlformats.org/officeDocument/2006/relationships">
  <dimension ref="B2:R22"/>
  <sheetViews>
    <sheetView zoomScalePageLayoutView="0" workbookViewId="0" topLeftCell="A1">
      <selection activeCell="B2" sqref="B2:B5"/>
    </sheetView>
  </sheetViews>
  <sheetFormatPr defaultColWidth="9.33203125" defaultRowHeight="12.75"/>
  <cols>
    <col min="1" max="1" width="4.33203125" style="37" customWidth="1"/>
    <col min="2" max="2" width="30.16015625" style="37" customWidth="1"/>
    <col min="3" max="3" width="12" style="37" bestFit="1" customWidth="1"/>
    <col min="4" max="4" width="9.33203125" style="37" customWidth="1"/>
    <col min="5" max="5" width="10.66015625" style="37" bestFit="1" customWidth="1"/>
    <col min="6" max="6" width="9.33203125" style="37" customWidth="1"/>
    <col min="7" max="7" width="10.66015625" style="37" bestFit="1" customWidth="1"/>
    <col min="8" max="8" width="9.33203125" style="37" customWidth="1"/>
    <col min="9" max="9" width="10.66015625" style="37" bestFit="1" customWidth="1"/>
    <col min="10" max="10" width="9.33203125" style="37" customWidth="1"/>
    <col min="11" max="11" width="10.66015625" style="37" bestFit="1" customWidth="1"/>
    <col min="12" max="12" width="9.33203125" style="37" customWidth="1"/>
    <col min="13" max="13" width="10.66015625" style="37" bestFit="1" customWidth="1"/>
    <col min="14" max="14" width="9.33203125" style="37" customWidth="1"/>
    <col min="15" max="15" width="10.66015625" style="37" bestFit="1" customWidth="1"/>
    <col min="16" max="16" width="9.33203125" style="37" customWidth="1"/>
    <col min="17" max="17" width="10.66015625" style="37" bestFit="1" customWidth="1"/>
    <col min="18" max="16384" width="9.33203125" style="37" customWidth="1"/>
  </cols>
  <sheetData>
    <row r="2" spans="2:18" ht="15">
      <c r="B2" s="39" t="s">
        <v>282</v>
      </c>
      <c r="C2" s="40"/>
      <c r="D2" s="40"/>
      <c r="E2" s="40"/>
      <c r="F2" s="40"/>
      <c r="G2" s="40"/>
      <c r="H2" s="40"/>
      <c r="I2" s="40"/>
      <c r="J2" s="40"/>
      <c r="K2" s="40"/>
      <c r="L2" s="40"/>
      <c r="M2" s="40"/>
      <c r="N2" s="40"/>
      <c r="O2" s="40"/>
      <c r="P2" s="40"/>
      <c r="Q2" s="40"/>
      <c r="R2" s="40"/>
    </row>
    <row r="3" spans="2:18" ht="15.75">
      <c r="B3" s="41" t="s">
        <v>156</v>
      </c>
      <c r="C3" s="40"/>
      <c r="D3" s="40"/>
      <c r="E3" s="40"/>
      <c r="F3" s="40"/>
      <c r="G3" s="40"/>
      <c r="H3" s="40"/>
      <c r="I3" s="40"/>
      <c r="J3" s="40"/>
      <c r="K3" s="40"/>
      <c r="L3" s="40"/>
      <c r="M3" s="40"/>
      <c r="N3" s="40"/>
      <c r="O3" s="40"/>
      <c r="P3" s="40"/>
      <c r="Q3" s="40"/>
      <c r="R3" s="40"/>
    </row>
    <row r="4" spans="2:18" ht="15.75">
      <c r="B4" s="41" t="s">
        <v>157</v>
      </c>
      <c r="C4" s="40"/>
      <c r="D4" s="40"/>
      <c r="E4" s="40"/>
      <c r="F4" s="40"/>
      <c r="G4" s="40"/>
      <c r="H4" s="40"/>
      <c r="I4" s="40"/>
      <c r="J4" s="40"/>
      <c r="K4" s="40"/>
      <c r="L4" s="40"/>
      <c r="M4" s="40"/>
      <c r="N4" s="40"/>
      <c r="O4" s="40"/>
      <c r="P4" s="40"/>
      <c r="Q4" s="40"/>
      <c r="R4" s="40"/>
    </row>
    <row r="5" spans="2:18" ht="15">
      <c r="B5" s="39" t="s">
        <v>262</v>
      </c>
      <c r="C5" s="40"/>
      <c r="D5" s="40"/>
      <c r="E5" s="40"/>
      <c r="F5" s="40"/>
      <c r="G5" s="40"/>
      <c r="H5" s="40"/>
      <c r="I5" s="40"/>
      <c r="J5" s="40"/>
      <c r="K5" s="40"/>
      <c r="L5" s="40"/>
      <c r="M5" s="40"/>
      <c r="N5" s="40"/>
      <c r="O5" s="40"/>
      <c r="P5" s="40"/>
      <c r="Q5" s="40"/>
      <c r="R5" s="40"/>
    </row>
    <row r="6" spans="2:18" ht="15">
      <c r="B6" s="252" t="s">
        <v>283</v>
      </c>
      <c r="C6" s="64" t="s">
        <v>44</v>
      </c>
      <c r="D6" s="65"/>
      <c r="E6" s="65"/>
      <c r="F6" s="65"/>
      <c r="G6" s="65"/>
      <c r="H6" s="65"/>
      <c r="I6" s="65"/>
      <c r="J6" s="65"/>
      <c r="K6" s="65"/>
      <c r="L6" s="66"/>
      <c r="M6" s="65"/>
      <c r="N6" s="67"/>
      <c r="O6" s="64" t="s">
        <v>45</v>
      </c>
      <c r="P6" s="65"/>
      <c r="Q6" s="65"/>
      <c r="R6" s="67"/>
    </row>
    <row r="7" spans="2:18" ht="15">
      <c r="B7" s="292"/>
      <c r="C7" s="68" t="s">
        <v>47</v>
      </c>
      <c r="D7" s="69"/>
      <c r="E7" s="70" t="s">
        <v>48</v>
      </c>
      <c r="F7" s="69"/>
      <c r="G7" s="70" t="s">
        <v>49</v>
      </c>
      <c r="H7" s="69"/>
      <c r="I7" s="70" t="s">
        <v>50</v>
      </c>
      <c r="J7" s="69"/>
      <c r="K7" s="70" t="s">
        <v>51</v>
      </c>
      <c r="L7" s="69"/>
      <c r="M7" s="71" t="s">
        <v>56</v>
      </c>
      <c r="N7" s="69"/>
      <c r="O7" s="70" t="s">
        <v>53</v>
      </c>
      <c r="P7" s="69"/>
      <c r="Q7" s="70" t="s">
        <v>54</v>
      </c>
      <c r="R7" s="69"/>
    </row>
    <row r="8" spans="2:18" ht="15">
      <c r="B8" s="293"/>
      <c r="C8" s="73" t="s">
        <v>22</v>
      </c>
      <c r="D8" s="73" t="s">
        <v>55</v>
      </c>
      <c r="E8" s="73" t="s">
        <v>22</v>
      </c>
      <c r="F8" s="73" t="s">
        <v>55</v>
      </c>
      <c r="G8" s="73" t="s">
        <v>22</v>
      </c>
      <c r="H8" s="73" t="s">
        <v>55</v>
      </c>
      <c r="I8" s="73" t="s">
        <v>22</v>
      </c>
      <c r="J8" s="73" t="s">
        <v>55</v>
      </c>
      <c r="K8" s="73" t="s">
        <v>22</v>
      </c>
      <c r="L8" s="44" t="s">
        <v>55</v>
      </c>
      <c r="M8" s="73" t="s">
        <v>22</v>
      </c>
      <c r="N8" s="44" t="s">
        <v>55</v>
      </c>
      <c r="O8" s="73" t="s">
        <v>22</v>
      </c>
      <c r="P8" s="73" t="s">
        <v>55</v>
      </c>
      <c r="Q8" s="73" t="s">
        <v>22</v>
      </c>
      <c r="R8" s="73" t="s">
        <v>55</v>
      </c>
    </row>
    <row r="9" spans="2:18" ht="19.5" customHeight="1">
      <c r="B9" s="208"/>
      <c r="C9" s="208"/>
      <c r="D9" s="208"/>
      <c r="E9" s="208"/>
      <c r="F9" s="208"/>
      <c r="G9" s="208"/>
      <c r="H9" s="208"/>
      <c r="I9" s="208"/>
      <c r="J9" s="208"/>
      <c r="K9" s="208"/>
      <c r="L9" s="208"/>
      <c r="M9" s="208"/>
      <c r="N9" s="208"/>
      <c r="O9" s="208"/>
      <c r="P9" s="208"/>
      <c r="Q9" s="208"/>
      <c r="R9" s="208"/>
    </row>
    <row r="10" spans="2:18" ht="19.5" customHeight="1">
      <c r="B10" s="209" t="s">
        <v>284</v>
      </c>
      <c r="C10" s="195">
        <v>30977</v>
      </c>
      <c r="D10" s="210">
        <v>25.552045268949364</v>
      </c>
      <c r="E10" s="195">
        <v>24195</v>
      </c>
      <c r="F10" s="210">
        <v>26.440022292889225</v>
      </c>
      <c r="G10" s="195">
        <v>5174</v>
      </c>
      <c r="H10" s="210">
        <v>22.797973121833003</v>
      </c>
      <c r="I10" s="195">
        <v>202</v>
      </c>
      <c r="J10" s="210">
        <v>26.439790575916227</v>
      </c>
      <c r="K10" s="195">
        <v>919</v>
      </c>
      <c r="L10" s="210">
        <v>21.94364851957975</v>
      </c>
      <c r="M10" s="195">
        <v>399</v>
      </c>
      <c r="N10" s="210">
        <v>22.94422081656124</v>
      </c>
      <c r="O10" s="195">
        <v>887</v>
      </c>
      <c r="P10" s="210">
        <v>22.236149410879918</v>
      </c>
      <c r="Q10" s="195">
        <v>1826</v>
      </c>
      <c r="R10" s="210">
        <v>21.032020271826767</v>
      </c>
    </row>
    <row r="11" spans="2:18" ht="19.5" customHeight="1">
      <c r="B11" s="209" t="s">
        <v>285</v>
      </c>
      <c r="C11" s="195">
        <v>28421</v>
      </c>
      <c r="D11" s="210">
        <v>23.44367364782935</v>
      </c>
      <c r="E11" s="195">
        <v>21023</v>
      </c>
      <c r="F11" s="210">
        <v>22.973696576293044</v>
      </c>
      <c r="G11" s="195">
        <v>5666</v>
      </c>
      <c r="H11" s="210">
        <v>24.965851509142983</v>
      </c>
      <c r="I11" s="195">
        <v>145</v>
      </c>
      <c r="J11" s="210">
        <v>18.979057591623036</v>
      </c>
      <c r="K11" s="195">
        <v>997</v>
      </c>
      <c r="L11" s="210">
        <v>23.806112702960842</v>
      </c>
      <c r="M11" s="195">
        <v>481</v>
      </c>
      <c r="N11" s="210">
        <v>27.659574468085108</v>
      </c>
      <c r="O11" s="195">
        <v>1133</v>
      </c>
      <c r="P11" s="210">
        <v>28.4031085485084</v>
      </c>
      <c r="Q11" s="195">
        <v>2553</v>
      </c>
      <c r="R11" s="210">
        <v>29.405666897028333</v>
      </c>
    </row>
    <row r="12" spans="2:18" ht="19.5" customHeight="1">
      <c r="B12" s="209" t="s">
        <v>286</v>
      </c>
      <c r="C12" s="195">
        <v>1586</v>
      </c>
      <c r="D12" s="210">
        <v>1.308246240648019</v>
      </c>
      <c r="E12" s="195">
        <v>1348</v>
      </c>
      <c r="F12" s="210">
        <v>1.4730791506846321</v>
      </c>
      <c r="G12" s="195">
        <v>152</v>
      </c>
      <c r="H12" s="210">
        <v>0.6697510464860101</v>
      </c>
      <c r="I12" s="195">
        <v>18</v>
      </c>
      <c r="J12" s="210">
        <v>2.356020942408377</v>
      </c>
      <c r="K12" s="195">
        <v>35</v>
      </c>
      <c r="L12" s="210">
        <v>0.8357211079274116</v>
      </c>
      <c r="M12" s="195">
        <v>24</v>
      </c>
      <c r="N12" s="210">
        <v>1.380103507763082</v>
      </c>
      <c r="O12" s="195">
        <v>21</v>
      </c>
      <c r="P12" s="210">
        <v>0.5264477312609677</v>
      </c>
      <c r="Q12" s="195">
        <v>152</v>
      </c>
      <c r="R12" s="210">
        <v>1.75074867542041</v>
      </c>
    </row>
    <row r="13" spans="2:18" ht="30.75" customHeight="1">
      <c r="B13" s="211" t="s">
        <v>287</v>
      </c>
      <c r="C13" s="195">
        <v>1412</v>
      </c>
      <c r="D13" s="210">
        <v>1.1647185950788164</v>
      </c>
      <c r="E13" s="195">
        <v>1151</v>
      </c>
      <c r="F13" s="210">
        <v>1.257799779256685</v>
      </c>
      <c r="G13" s="195">
        <v>209</v>
      </c>
      <c r="H13" s="210">
        <v>0.9209076889182639</v>
      </c>
      <c r="I13" s="195">
        <v>10</v>
      </c>
      <c r="J13" s="210">
        <v>1.3089005235602094</v>
      </c>
      <c r="K13" s="195">
        <v>27</v>
      </c>
      <c r="L13" s="210">
        <v>0.6446991404011462</v>
      </c>
      <c r="M13" s="195">
        <v>12</v>
      </c>
      <c r="N13" s="210">
        <v>0.690051753881541</v>
      </c>
      <c r="O13" s="195">
        <v>17</v>
      </c>
      <c r="P13" s="210">
        <v>0.42617197292554526</v>
      </c>
      <c r="Q13" s="195">
        <v>96</v>
      </c>
      <c r="R13" s="210">
        <v>1.10573600552868</v>
      </c>
    </row>
    <row r="14" spans="2:18" ht="30.75" customHeight="1">
      <c r="B14" s="211" t="s">
        <v>288</v>
      </c>
      <c r="C14" s="195">
        <v>22312</v>
      </c>
      <c r="D14" s="210">
        <v>18.404533493908325</v>
      </c>
      <c r="E14" s="195">
        <v>16893</v>
      </c>
      <c r="F14" s="210">
        <v>18.460479297118315</v>
      </c>
      <c r="G14" s="195">
        <v>40585</v>
      </c>
      <c r="H14" s="210">
        <v>178.82793566864947</v>
      </c>
      <c r="I14" s="195">
        <v>144</v>
      </c>
      <c r="J14" s="210">
        <v>18.848167539267017</v>
      </c>
      <c r="K14" s="195">
        <v>927</v>
      </c>
      <c r="L14" s="210">
        <v>22.134670487106018</v>
      </c>
      <c r="M14" s="195">
        <v>207</v>
      </c>
      <c r="N14" s="210">
        <v>11.903392754456585</v>
      </c>
      <c r="O14" s="195">
        <v>842</v>
      </c>
      <c r="P14" s="210">
        <v>21.108047129606415</v>
      </c>
      <c r="Q14" s="195">
        <v>1337</v>
      </c>
      <c r="R14" s="210">
        <v>15.399677493665054</v>
      </c>
    </row>
    <row r="15" spans="2:18" ht="33.75" customHeight="1">
      <c r="B15" s="211" t="s">
        <v>289</v>
      </c>
      <c r="C15" s="195">
        <v>1586</v>
      </c>
      <c r="D15" s="210">
        <v>1.308246240648019</v>
      </c>
      <c r="E15" s="195">
        <v>1143</v>
      </c>
      <c r="F15" s="210">
        <v>1.249057469757073</v>
      </c>
      <c r="G15" s="195">
        <v>330</v>
      </c>
      <c r="H15" s="210">
        <v>1.4540647719762063</v>
      </c>
      <c r="I15" s="195">
        <v>3</v>
      </c>
      <c r="J15" s="210">
        <v>0.3926701570680628</v>
      </c>
      <c r="K15" s="195">
        <v>158</v>
      </c>
      <c r="L15" s="210">
        <v>3.772683858643744</v>
      </c>
      <c r="M15" s="195">
        <v>12</v>
      </c>
      <c r="N15" s="210">
        <v>0.690051753881541</v>
      </c>
      <c r="O15" s="195">
        <v>86</v>
      </c>
      <c r="P15" s="210">
        <v>2.1559288042115816</v>
      </c>
      <c r="Q15" s="195">
        <v>110</v>
      </c>
      <c r="R15" s="210">
        <v>1.2669891730016125</v>
      </c>
    </row>
    <row r="16" spans="2:18" ht="28.5" customHeight="1">
      <c r="B16" s="211" t="s">
        <v>290</v>
      </c>
      <c r="C16" s="195">
        <v>6284</v>
      </c>
      <c r="D16" s="210">
        <v>5.183492671016489</v>
      </c>
      <c r="E16" s="195">
        <v>4445</v>
      </c>
      <c r="F16" s="210">
        <v>4.857445715721951</v>
      </c>
      <c r="G16" s="195">
        <v>1353</v>
      </c>
      <c r="H16" s="210">
        <v>5.961665565102446</v>
      </c>
      <c r="I16" s="195">
        <v>31</v>
      </c>
      <c r="J16" s="210">
        <v>4.057591623036649</v>
      </c>
      <c r="K16" s="195">
        <v>360</v>
      </c>
      <c r="L16" s="210">
        <v>8.595988538681947</v>
      </c>
      <c r="M16" s="195">
        <v>77</v>
      </c>
      <c r="N16" s="210">
        <v>4.427832087406555</v>
      </c>
      <c r="O16" s="195">
        <v>284</v>
      </c>
      <c r="P16" s="210">
        <v>7.119578841814992</v>
      </c>
      <c r="Q16" s="195">
        <v>397</v>
      </c>
      <c r="R16" s="210">
        <v>4.572679106196729</v>
      </c>
    </row>
    <row r="17" spans="2:18" ht="19.5" customHeight="1">
      <c r="B17" s="209" t="s">
        <v>291</v>
      </c>
      <c r="C17" s="195">
        <v>7037</v>
      </c>
      <c r="D17" s="210">
        <v>5.804620930290107</v>
      </c>
      <c r="E17" s="195">
        <v>5228</v>
      </c>
      <c r="F17" s="210">
        <v>5.713099257996481</v>
      </c>
      <c r="G17" s="195">
        <v>1691</v>
      </c>
      <c r="H17" s="210">
        <v>7.450980392156863</v>
      </c>
      <c r="I17" s="195">
        <v>50</v>
      </c>
      <c r="J17" s="210">
        <v>6.544502617801047</v>
      </c>
      <c r="K17" s="195">
        <v>391</v>
      </c>
      <c r="L17" s="210">
        <v>9.336198662846227</v>
      </c>
      <c r="M17" s="195">
        <v>67</v>
      </c>
      <c r="N17" s="210">
        <v>3.8527889591719378</v>
      </c>
      <c r="O17" s="195">
        <v>314</v>
      </c>
      <c r="P17" s="210">
        <v>7.87164702933066</v>
      </c>
      <c r="Q17" s="195">
        <v>426</v>
      </c>
      <c r="R17" s="210">
        <v>4.906703524533517</v>
      </c>
    </row>
    <row r="18" spans="2:18" ht="30.75" customHeight="1">
      <c r="B18" s="211" t="s">
        <v>292</v>
      </c>
      <c r="C18" s="195">
        <v>76757</v>
      </c>
      <c r="D18" s="210">
        <v>63.314663741122324</v>
      </c>
      <c r="E18" s="195">
        <v>58408</v>
      </c>
      <c r="F18" s="210">
        <v>63.82760165666765</v>
      </c>
      <c r="G18" s="195">
        <v>14070</v>
      </c>
      <c r="H18" s="210">
        <v>61.9960343688037</v>
      </c>
      <c r="I18" s="195">
        <v>373</v>
      </c>
      <c r="J18" s="210">
        <v>48.82198952879581</v>
      </c>
      <c r="K18" s="195">
        <v>2823</v>
      </c>
      <c r="L18" s="210">
        <v>67.40687679083095</v>
      </c>
      <c r="M18" s="195">
        <v>879</v>
      </c>
      <c r="N18" s="210">
        <v>50.546290971822884</v>
      </c>
      <c r="O18" s="195">
        <v>2438</v>
      </c>
      <c r="P18" s="210">
        <v>61.11807470543996</v>
      </c>
      <c r="Q18" s="195">
        <v>4802</v>
      </c>
      <c r="R18" s="210">
        <v>55.30983644321586</v>
      </c>
    </row>
    <row r="19" spans="2:18" ht="19.5" customHeight="1">
      <c r="B19" s="212" t="s">
        <v>293</v>
      </c>
      <c r="C19" s="213">
        <v>24477</v>
      </c>
      <c r="D19" s="214">
        <v>20.19038034826076</v>
      </c>
      <c r="E19" s="213">
        <v>18127</v>
      </c>
      <c r="F19" s="214">
        <v>19.808980537433477</v>
      </c>
      <c r="G19" s="213">
        <v>4844</v>
      </c>
      <c r="H19" s="214">
        <v>21.343908349856797</v>
      </c>
      <c r="I19" s="213">
        <v>217</v>
      </c>
      <c r="J19" s="214">
        <v>28.403141361256544</v>
      </c>
      <c r="K19" s="213">
        <v>762</v>
      </c>
      <c r="L19" s="214">
        <v>18.19484240687679</v>
      </c>
      <c r="M19" s="213">
        <v>474</v>
      </c>
      <c r="N19" s="214">
        <v>27.257044278320876</v>
      </c>
      <c r="O19" s="213">
        <v>735</v>
      </c>
      <c r="P19" s="214">
        <v>18.42567059413387</v>
      </c>
      <c r="Q19" s="213">
        <v>2055</v>
      </c>
      <c r="R19" s="214">
        <v>23.669661368348308</v>
      </c>
    </row>
    <row r="20" spans="2:18" ht="19.5" customHeight="1">
      <c r="B20" s="215" t="s">
        <v>158</v>
      </c>
      <c r="C20" s="205">
        <v>121231</v>
      </c>
      <c r="D20" s="214">
        <v>100</v>
      </c>
      <c r="E20" s="205">
        <v>91509</v>
      </c>
      <c r="F20" s="214">
        <v>100</v>
      </c>
      <c r="G20" s="205">
        <v>22695</v>
      </c>
      <c r="H20" s="214">
        <v>100</v>
      </c>
      <c r="I20" s="205">
        <v>764</v>
      </c>
      <c r="J20" s="214">
        <v>100</v>
      </c>
      <c r="K20" s="205">
        <v>4188</v>
      </c>
      <c r="L20" s="214">
        <v>100</v>
      </c>
      <c r="M20" s="205">
        <v>1739</v>
      </c>
      <c r="N20" s="214">
        <v>100</v>
      </c>
      <c r="O20" s="205">
        <v>3989</v>
      </c>
      <c r="P20" s="214">
        <v>100</v>
      </c>
      <c r="Q20" s="205">
        <v>8682</v>
      </c>
      <c r="R20" s="214">
        <v>100</v>
      </c>
    </row>
    <row r="21" ht="19.5" customHeight="1"/>
    <row r="22" spans="2:18" ht="19.5" customHeight="1">
      <c r="B22" s="294" t="s">
        <v>257</v>
      </c>
      <c r="C22" s="294"/>
      <c r="D22" s="294"/>
      <c r="E22" s="294"/>
      <c r="F22" s="294"/>
      <c r="G22" s="294"/>
      <c r="H22" s="294"/>
      <c r="I22" s="294"/>
      <c r="J22" s="294"/>
      <c r="K22" s="294"/>
      <c r="L22" s="294"/>
      <c r="M22" s="294"/>
      <c r="N22" s="294"/>
      <c r="O22" s="294"/>
      <c r="P22" s="294"/>
      <c r="Q22" s="294"/>
      <c r="R22" s="294"/>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2">
    <mergeCell ref="B6:B8"/>
    <mergeCell ref="B22:R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R29"/>
  <sheetViews>
    <sheetView zoomScalePageLayoutView="0" workbookViewId="0" topLeftCell="A1">
      <selection activeCell="C9" sqref="C9:R24"/>
    </sheetView>
  </sheetViews>
  <sheetFormatPr defaultColWidth="9.33203125" defaultRowHeight="12.75"/>
  <cols>
    <col min="1" max="1" width="4.5" style="37" customWidth="1"/>
    <col min="2" max="2" width="48.5" style="37" customWidth="1"/>
    <col min="3" max="3" width="12" style="37" bestFit="1" customWidth="1"/>
    <col min="4" max="4" width="8.5" style="37" customWidth="1"/>
    <col min="5" max="5" width="11.16015625" style="37" bestFit="1" customWidth="1"/>
    <col min="6" max="6" width="8.16015625" style="37" customWidth="1"/>
    <col min="7" max="7" width="10.66015625" style="37" bestFit="1" customWidth="1"/>
    <col min="8" max="8" width="8.33203125" style="37" customWidth="1"/>
    <col min="9" max="9" width="10.66015625" style="37" bestFit="1" customWidth="1"/>
    <col min="10" max="10" width="8.33203125" style="37" customWidth="1"/>
    <col min="11" max="11" width="10.66015625" style="37" bestFit="1" customWidth="1"/>
    <col min="12" max="12" width="8" style="37" customWidth="1"/>
    <col min="13" max="13" width="10.66015625" style="37" bestFit="1" customWidth="1"/>
    <col min="14" max="14" width="10.33203125" style="37" bestFit="1" customWidth="1"/>
    <col min="15" max="15" width="10.66015625" style="37" bestFit="1" customWidth="1"/>
    <col min="16" max="16" width="7.83203125" style="37" customWidth="1"/>
    <col min="17" max="17" width="10.66015625" style="37" bestFit="1" customWidth="1"/>
    <col min="18" max="18" width="8.16015625" style="37" customWidth="1"/>
    <col min="19" max="16384" width="9.33203125" style="37" customWidth="1"/>
  </cols>
  <sheetData>
    <row r="1" ht="15.75">
      <c r="A1" s="36" t="s">
        <v>269</v>
      </c>
    </row>
    <row r="2" spans="2:18" ht="15">
      <c r="B2" s="39" t="s">
        <v>159</v>
      </c>
      <c r="C2" s="40"/>
      <c r="D2" s="40"/>
      <c r="E2" s="40"/>
      <c r="F2" s="40"/>
      <c r="G2" s="40"/>
      <c r="H2" s="40"/>
      <c r="I2" s="40"/>
      <c r="J2" s="40"/>
      <c r="K2" s="40"/>
      <c r="L2" s="40"/>
      <c r="M2" s="40"/>
      <c r="N2" s="40"/>
      <c r="O2" s="40"/>
      <c r="P2" s="40"/>
      <c r="Q2" s="40"/>
      <c r="R2" s="40"/>
    </row>
    <row r="3" spans="2:18" ht="15.75">
      <c r="B3" s="41" t="s">
        <v>297</v>
      </c>
      <c r="C3" s="40"/>
      <c r="D3" s="40"/>
      <c r="E3" s="40"/>
      <c r="F3" s="40"/>
      <c r="G3" s="40"/>
      <c r="H3" s="40"/>
      <c r="I3" s="40"/>
      <c r="J3" s="40"/>
      <c r="K3" s="40"/>
      <c r="L3" s="40"/>
      <c r="M3" s="40"/>
      <c r="N3" s="40"/>
      <c r="O3" s="40"/>
      <c r="P3" s="40"/>
      <c r="Q3" s="40"/>
      <c r="R3" s="40"/>
    </row>
    <row r="4" spans="2:18" ht="15">
      <c r="B4" s="39" t="s">
        <v>262</v>
      </c>
      <c r="C4" s="40"/>
      <c r="D4" s="40"/>
      <c r="E4" s="40"/>
      <c r="F4" s="40"/>
      <c r="G4" s="40"/>
      <c r="H4" s="40"/>
      <c r="I4" s="40"/>
      <c r="J4" s="40"/>
      <c r="K4" s="40"/>
      <c r="L4" s="40"/>
      <c r="M4" s="40"/>
      <c r="N4" s="40"/>
      <c r="O4" s="40"/>
      <c r="P4" s="40"/>
      <c r="Q4" s="40"/>
      <c r="R4" s="40"/>
    </row>
    <row r="5" spans="2:18" ht="15">
      <c r="B5" s="252" t="s">
        <v>298</v>
      </c>
      <c r="C5" s="64" t="s">
        <v>160</v>
      </c>
      <c r="D5" s="65"/>
      <c r="E5" s="65"/>
      <c r="F5" s="65"/>
      <c r="G5" s="65"/>
      <c r="H5" s="65"/>
      <c r="I5" s="65"/>
      <c r="J5" s="65"/>
      <c r="K5" s="65"/>
      <c r="L5" s="66"/>
      <c r="M5" s="65"/>
      <c r="N5" s="67"/>
      <c r="O5" s="64" t="s">
        <v>45</v>
      </c>
      <c r="P5" s="65"/>
      <c r="Q5" s="65"/>
      <c r="R5" s="67"/>
    </row>
    <row r="6" spans="2:18" ht="15">
      <c r="B6" s="292"/>
      <c r="C6" s="68" t="s">
        <v>47</v>
      </c>
      <c r="D6" s="69"/>
      <c r="E6" s="70" t="s">
        <v>48</v>
      </c>
      <c r="F6" s="69"/>
      <c r="G6" s="70" t="s">
        <v>49</v>
      </c>
      <c r="H6" s="69"/>
      <c r="I6" s="70" t="s">
        <v>50</v>
      </c>
      <c r="J6" s="69"/>
      <c r="K6" s="70" t="s">
        <v>51</v>
      </c>
      <c r="L6" s="69"/>
      <c r="M6" s="71" t="s">
        <v>56</v>
      </c>
      <c r="N6" s="69"/>
      <c r="O6" s="70" t="s">
        <v>53</v>
      </c>
      <c r="P6" s="69"/>
      <c r="Q6" s="70" t="s">
        <v>54</v>
      </c>
      <c r="R6" s="69"/>
    </row>
    <row r="7" spans="2:18" ht="15">
      <c r="B7" s="293"/>
      <c r="C7" s="73" t="s">
        <v>22</v>
      </c>
      <c r="D7" s="73" t="s">
        <v>55</v>
      </c>
      <c r="E7" s="73" t="s">
        <v>22</v>
      </c>
      <c r="F7" s="73" t="s">
        <v>55</v>
      </c>
      <c r="G7" s="73" t="s">
        <v>22</v>
      </c>
      <c r="H7" s="73" t="s">
        <v>55</v>
      </c>
      <c r="I7" s="73" t="s">
        <v>22</v>
      </c>
      <c r="J7" s="73" t="s">
        <v>55</v>
      </c>
      <c r="K7" s="73" t="s">
        <v>22</v>
      </c>
      <c r="L7" s="44" t="s">
        <v>55</v>
      </c>
      <c r="M7" s="44" t="s">
        <v>22</v>
      </c>
      <c r="N7" s="73" t="s">
        <v>55</v>
      </c>
      <c r="O7" s="73" t="s">
        <v>22</v>
      </c>
      <c r="P7" s="73" t="s">
        <v>55</v>
      </c>
      <c r="Q7" s="73" t="s">
        <v>22</v>
      </c>
      <c r="R7" s="73" t="s">
        <v>55</v>
      </c>
    </row>
    <row r="8" spans="2:18" ht="15">
      <c r="B8" s="218" t="s">
        <v>162</v>
      </c>
      <c r="C8" s="219"/>
      <c r="D8" s="219"/>
      <c r="E8" s="219"/>
      <c r="F8" s="219"/>
      <c r="G8" s="219"/>
      <c r="H8" s="219"/>
      <c r="I8" s="219"/>
      <c r="J8" s="219"/>
      <c r="K8" s="219"/>
      <c r="L8" s="220"/>
      <c r="M8" s="220"/>
      <c r="N8" s="219"/>
      <c r="O8" s="219"/>
      <c r="P8" s="219"/>
      <c r="Q8" s="219"/>
      <c r="R8" s="219"/>
    </row>
    <row r="9" spans="2:18" ht="15">
      <c r="B9" s="221" t="s">
        <v>299</v>
      </c>
      <c r="C9" s="222">
        <v>937</v>
      </c>
      <c r="D9" s="51">
        <v>0.7729046201054186</v>
      </c>
      <c r="E9" s="222">
        <v>615</v>
      </c>
      <c r="F9" s="51">
        <v>0.6720650427826771</v>
      </c>
      <c r="G9" s="50">
        <v>249</v>
      </c>
      <c r="H9" s="51">
        <v>1.0971579643093192</v>
      </c>
      <c r="I9" s="50">
        <v>9</v>
      </c>
      <c r="J9" s="51">
        <v>1.1780104712041886</v>
      </c>
      <c r="K9" s="50">
        <v>45</v>
      </c>
      <c r="L9" s="75">
        <v>1.0744985673352434</v>
      </c>
      <c r="M9" s="77">
        <v>16</v>
      </c>
      <c r="N9" s="51">
        <v>0.9200690051753881</v>
      </c>
      <c r="O9" s="50">
        <v>25</v>
      </c>
      <c r="P9" s="51">
        <v>0.6267234895963901</v>
      </c>
      <c r="Q9" s="50">
        <v>80</v>
      </c>
      <c r="R9" s="51">
        <v>0.9214466712739001</v>
      </c>
    </row>
    <row r="10" spans="2:18" ht="15">
      <c r="B10" s="221" t="s">
        <v>300</v>
      </c>
      <c r="C10" s="222">
        <v>4574</v>
      </c>
      <c r="D10" s="51">
        <v>3.7729623611122567</v>
      </c>
      <c r="E10" s="222">
        <v>3532</v>
      </c>
      <c r="F10" s="51">
        <v>3.8597296440787243</v>
      </c>
      <c r="G10" s="50">
        <v>591</v>
      </c>
      <c r="H10" s="51">
        <v>2.604097818902842</v>
      </c>
      <c r="I10" s="50">
        <v>34</v>
      </c>
      <c r="J10" s="51">
        <v>4.450261780104712</v>
      </c>
      <c r="K10" s="50">
        <v>330</v>
      </c>
      <c r="L10" s="75">
        <v>7.8796561604584525</v>
      </c>
      <c r="M10" s="77">
        <v>72</v>
      </c>
      <c r="N10" s="51">
        <v>4.140310523289246</v>
      </c>
      <c r="O10" s="50">
        <v>183</v>
      </c>
      <c r="P10" s="51">
        <v>4.5876159438455755</v>
      </c>
      <c r="Q10" s="50">
        <v>393</v>
      </c>
      <c r="R10" s="51">
        <v>4.526606772633033</v>
      </c>
    </row>
    <row r="11" spans="2:18" ht="15">
      <c r="B11" s="218" t="s">
        <v>301</v>
      </c>
      <c r="C11" s="222"/>
      <c r="D11" s="51"/>
      <c r="E11" s="222"/>
      <c r="F11" s="219"/>
      <c r="G11" s="219"/>
      <c r="H11" s="219"/>
      <c r="I11" s="219"/>
      <c r="J11" s="219"/>
      <c r="K11" s="219"/>
      <c r="L11" s="220"/>
      <c r="M11" s="220"/>
      <c r="N11" s="219"/>
      <c r="O11" s="219"/>
      <c r="P11" s="219"/>
      <c r="Q11" s="219"/>
      <c r="R11" s="219"/>
    </row>
    <row r="12" spans="2:18" ht="15">
      <c r="B12" s="221" t="s">
        <v>299</v>
      </c>
      <c r="C12" s="222">
        <v>1403</v>
      </c>
      <c r="D12" s="51">
        <v>1.1572947513424783</v>
      </c>
      <c r="E12" s="222">
        <v>928</v>
      </c>
      <c r="F12" s="51">
        <v>1.014107901954999</v>
      </c>
      <c r="G12" s="50">
        <v>443</v>
      </c>
      <c r="H12" s="51">
        <v>1.9519717999559376</v>
      </c>
      <c r="I12" s="50">
        <v>9</v>
      </c>
      <c r="J12" s="51">
        <v>1.1780104712041886</v>
      </c>
      <c r="K12" s="50">
        <v>15</v>
      </c>
      <c r="L12" s="75">
        <v>0.35816618911174786</v>
      </c>
      <c r="M12" s="77">
        <v>7</v>
      </c>
      <c r="N12" s="51">
        <v>0.4025301897642324</v>
      </c>
      <c r="O12" s="50">
        <v>10</v>
      </c>
      <c r="P12" s="51">
        <v>0.25068939583855604</v>
      </c>
      <c r="Q12" s="50">
        <v>54</v>
      </c>
      <c r="R12" s="51">
        <v>0.6219765031098825</v>
      </c>
    </row>
    <row r="13" spans="2:18" ht="15">
      <c r="B13" s="221" t="s">
        <v>302</v>
      </c>
      <c r="C13" s="222">
        <v>5302</v>
      </c>
      <c r="D13" s="51">
        <v>4.37346883222938</v>
      </c>
      <c r="E13" s="222">
        <v>4218</v>
      </c>
      <c r="F13" s="51">
        <v>4.609382683670458</v>
      </c>
      <c r="G13" s="50">
        <v>866</v>
      </c>
      <c r="H13" s="51">
        <v>3.815818462216347</v>
      </c>
      <c r="I13" s="50">
        <v>34</v>
      </c>
      <c r="J13" s="51">
        <v>4.450261780104712</v>
      </c>
      <c r="K13" s="50">
        <v>118</v>
      </c>
      <c r="L13" s="75">
        <v>2.8175740210124167</v>
      </c>
      <c r="M13" s="77">
        <v>49</v>
      </c>
      <c r="N13" s="51">
        <v>2.8177113283496262</v>
      </c>
      <c r="O13" s="50">
        <v>102</v>
      </c>
      <c r="P13" s="51">
        <v>2.5570318375532715</v>
      </c>
      <c r="Q13" s="50">
        <v>279</v>
      </c>
      <c r="R13" s="51">
        <v>3.2135452660677264</v>
      </c>
    </row>
    <row r="14" spans="2:18" ht="15">
      <c r="B14" s="223" t="s">
        <v>303</v>
      </c>
      <c r="C14" s="222"/>
      <c r="D14" s="51"/>
      <c r="E14" s="222"/>
      <c r="F14" s="219"/>
      <c r="G14" s="219"/>
      <c r="H14" s="219"/>
      <c r="I14" s="219"/>
      <c r="J14" s="219"/>
      <c r="K14" s="219"/>
      <c r="L14" s="220"/>
      <c r="M14" s="220"/>
      <c r="N14" s="219"/>
      <c r="O14" s="219"/>
      <c r="P14" s="219"/>
      <c r="Q14" s="219"/>
      <c r="R14" s="219"/>
    </row>
    <row r="15" spans="2:18" ht="15">
      <c r="B15" s="221" t="s">
        <v>304</v>
      </c>
      <c r="C15" s="222">
        <v>14168</v>
      </c>
      <c r="D15" s="51">
        <v>11.686779784048634</v>
      </c>
      <c r="E15" s="222">
        <v>11146</v>
      </c>
      <c r="F15" s="51">
        <v>12.180222710334503</v>
      </c>
      <c r="G15" s="50">
        <v>2172</v>
      </c>
      <c r="H15" s="51">
        <v>9.570389953734303</v>
      </c>
      <c r="I15" s="50">
        <v>98</v>
      </c>
      <c r="J15" s="51">
        <v>12.827225130890053</v>
      </c>
      <c r="K15" s="50">
        <v>515</v>
      </c>
      <c r="L15" s="75">
        <v>12.297039159503342</v>
      </c>
      <c r="M15" s="77">
        <v>189</v>
      </c>
      <c r="N15" s="51">
        <v>10.868315123634273</v>
      </c>
      <c r="O15" s="50">
        <v>505</v>
      </c>
      <c r="P15" s="51">
        <v>12.65981448984708</v>
      </c>
      <c r="Q15" s="50">
        <v>1094</v>
      </c>
      <c r="R15" s="51">
        <v>12.600783229670585</v>
      </c>
    </row>
    <row r="16" spans="2:18" ht="15">
      <c r="B16" s="221" t="s">
        <v>305</v>
      </c>
      <c r="C16" s="222">
        <v>3546</v>
      </c>
      <c r="D16" s="51">
        <v>2.924994432117198</v>
      </c>
      <c r="E16" s="222">
        <v>2747</v>
      </c>
      <c r="F16" s="51">
        <v>3.001890524429291</v>
      </c>
      <c r="G16" s="50">
        <v>645</v>
      </c>
      <c r="H16" s="51">
        <v>2.842035690680767</v>
      </c>
      <c r="I16" s="50">
        <v>29</v>
      </c>
      <c r="J16" s="51">
        <v>3.7958115183246073</v>
      </c>
      <c r="K16" s="50">
        <v>62</v>
      </c>
      <c r="L16" s="75">
        <v>1.4804202483285578</v>
      </c>
      <c r="M16" s="77">
        <v>63</v>
      </c>
      <c r="N16" s="51">
        <v>3.622771707878091</v>
      </c>
      <c r="O16" s="50">
        <v>121</v>
      </c>
      <c r="P16" s="51">
        <v>3.033341689646528</v>
      </c>
      <c r="Q16" s="50">
        <v>368</v>
      </c>
      <c r="R16" s="51">
        <v>4.23865468785994</v>
      </c>
    </row>
    <row r="17" spans="2:18" ht="15">
      <c r="B17" s="224" t="s">
        <v>306</v>
      </c>
      <c r="C17" s="222">
        <v>2155</v>
      </c>
      <c r="D17" s="51">
        <v>1.777598139089837</v>
      </c>
      <c r="E17" s="222">
        <v>1617</v>
      </c>
      <c r="F17" s="51">
        <v>1.7670393076090876</v>
      </c>
      <c r="G17" s="50">
        <v>435</v>
      </c>
      <c r="H17" s="51">
        <v>1.9167217448777263</v>
      </c>
      <c r="I17" s="50">
        <v>12</v>
      </c>
      <c r="J17" s="51">
        <v>1.5706806282722512</v>
      </c>
      <c r="K17" s="50">
        <v>61</v>
      </c>
      <c r="L17" s="75">
        <v>1.4565425023877745</v>
      </c>
      <c r="M17" s="77">
        <v>22</v>
      </c>
      <c r="N17" s="51">
        <v>1.2650948821161587</v>
      </c>
      <c r="O17" s="50">
        <v>68</v>
      </c>
      <c r="P17" s="51">
        <v>1.704687891702181</v>
      </c>
      <c r="Q17" s="50">
        <v>141</v>
      </c>
      <c r="R17" s="51">
        <v>1.6240497581202489</v>
      </c>
    </row>
    <row r="18" spans="2:18" ht="15">
      <c r="B18" s="225"/>
      <c r="C18" s="222"/>
      <c r="D18" s="51"/>
      <c r="E18" s="222"/>
      <c r="F18" s="219"/>
      <c r="G18" s="219"/>
      <c r="H18" s="219"/>
      <c r="I18" s="219"/>
      <c r="J18" s="219"/>
      <c r="K18" s="219"/>
      <c r="L18" s="220"/>
      <c r="M18" s="220"/>
      <c r="N18" s="219"/>
      <c r="O18" s="219"/>
      <c r="P18" s="219"/>
      <c r="Q18" s="219"/>
      <c r="R18" s="219"/>
    </row>
    <row r="19" spans="2:18" ht="15">
      <c r="B19" s="226" t="s">
        <v>307</v>
      </c>
      <c r="C19" s="222">
        <v>2769</v>
      </c>
      <c r="D19" s="51">
        <v>2.2840692562133444</v>
      </c>
      <c r="E19" s="222">
        <v>2153</v>
      </c>
      <c r="F19" s="51">
        <v>2.3527740440830955</v>
      </c>
      <c r="G19" s="50">
        <v>399</v>
      </c>
      <c r="H19" s="51">
        <v>1.7580964970257766</v>
      </c>
      <c r="I19" s="50">
        <v>12</v>
      </c>
      <c r="J19" s="51">
        <v>1.5706806282722512</v>
      </c>
      <c r="K19" s="50">
        <v>177</v>
      </c>
      <c r="L19" s="75">
        <v>4.226361031518625</v>
      </c>
      <c r="M19" s="77">
        <v>23</v>
      </c>
      <c r="N19" s="51">
        <v>1.3225991949396205</v>
      </c>
      <c r="O19" s="50">
        <v>200</v>
      </c>
      <c r="P19" s="51">
        <v>5.013787916771121</v>
      </c>
      <c r="Q19" s="50">
        <v>130</v>
      </c>
      <c r="R19" s="51">
        <v>1.4973508408200875</v>
      </c>
    </row>
    <row r="20" spans="2:18" ht="15">
      <c r="B20" s="226" t="s">
        <v>308</v>
      </c>
      <c r="C20" s="222">
        <v>1208</v>
      </c>
      <c r="D20" s="51">
        <v>0.9964448037218203</v>
      </c>
      <c r="E20" s="222">
        <v>972</v>
      </c>
      <c r="F20" s="51">
        <v>1.0621906042028653</v>
      </c>
      <c r="G20" s="50">
        <v>175</v>
      </c>
      <c r="H20" s="51">
        <v>0.7710949548358669</v>
      </c>
      <c r="I20" s="50">
        <v>10</v>
      </c>
      <c r="J20" s="51">
        <v>1.3089005235602094</v>
      </c>
      <c r="K20" s="50">
        <v>28</v>
      </c>
      <c r="L20" s="75">
        <v>0.6685768863419294</v>
      </c>
      <c r="M20" s="77">
        <v>13</v>
      </c>
      <c r="N20" s="51">
        <v>0.7475560667050029</v>
      </c>
      <c r="O20" s="50">
        <v>26</v>
      </c>
      <c r="P20" s="51">
        <v>0.6517924291802457</v>
      </c>
      <c r="Q20" s="50">
        <v>100</v>
      </c>
      <c r="R20" s="51">
        <v>1.151808339092375</v>
      </c>
    </row>
    <row r="21" spans="2:18" ht="15">
      <c r="B21" s="227" t="s">
        <v>309</v>
      </c>
      <c r="C21" s="178">
        <v>1327</v>
      </c>
      <c r="D21" s="51">
        <v>1.0946045153467348</v>
      </c>
      <c r="E21" s="178">
        <v>1218</v>
      </c>
      <c r="F21" s="51">
        <v>1.3310166213159362</v>
      </c>
      <c r="G21" s="50">
        <v>37</v>
      </c>
      <c r="H21" s="51">
        <v>0.16303150473672617</v>
      </c>
      <c r="I21" s="53" t="s">
        <v>25</v>
      </c>
      <c r="J21" s="53" t="s">
        <v>25</v>
      </c>
      <c r="K21" s="50">
        <v>68</v>
      </c>
      <c r="L21" s="75">
        <v>1.6236867239732569</v>
      </c>
      <c r="M21" s="77">
        <v>3</v>
      </c>
      <c r="N21" s="51">
        <v>0.17251293847038526</v>
      </c>
      <c r="O21" s="50">
        <v>26</v>
      </c>
      <c r="P21" s="51">
        <v>0.6517924291802457</v>
      </c>
      <c r="Q21" s="50">
        <v>100</v>
      </c>
      <c r="R21" s="51">
        <v>1.151808339092375</v>
      </c>
    </row>
    <row r="22" spans="2:18" ht="15">
      <c r="B22" s="228" t="s">
        <v>161</v>
      </c>
      <c r="C22" s="178">
        <v>617</v>
      </c>
      <c r="D22" s="51">
        <v>0.5089457317022874</v>
      </c>
      <c r="E22" s="178">
        <v>482</v>
      </c>
      <c r="F22" s="51">
        <v>0.5267241473516265</v>
      </c>
      <c r="G22" s="50">
        <v>118</v>
      </c>
      <c r="H22" s="51">
        <v>0.5199383124036131</v>
      </c>
      <c r="I22" s="50">
        <v>7</v>
      </c>
      <c r="J22" s="51">
        <v>0.9162303664921465</v>
      </c>
      <c r="K22" s="50">
        <v>7</v>
      </c>
      <c r="L22" s="75">
        <v>0.16714422158548234</v>
      </c>
      <c r="M22" s="77">
        <v>3</v>
      </c>
      <c r="N22" s="51">
        <v>0.17251293847038526</v>
      </c>
      <c r="O22" s="50">
        <v>5</v>
      </c>
      <c r="P22" s="51">
        <v>0.12534469791927802</v>
      </c>
      <c r="Q22" s="50">
        <v>28</v>
      </c>
      <c r="R22" s="51">
        <v>0.322506334945865</v>
      </c>
    </row>
    <row r="23" spans="2:18" ht="24" customHeight="1">
      <c r="B23" s="229" t="s">
        <v>310</v>
      </c>
      <c r="C23" s="179">
        <v>91188</v>
      </c>
      <c r="D23" s="48">
        <v>75.21838473657728</v>
      </c>
      <c r="E23" s="179">
        <v>68121</v>
      </c>
      <c r="F23" s="48">
        <v>74.44185817788414</v>
      </c>
      <c r="G23" s="47">
        <v>17868</v>
      </c>
      <c r="H23" s="48">
        <v>78.7309980171844</v>
      </c>
      <c r="I23" s="47">
        <v>565</v>
      </c>
      <c r="J23" s="48">
        <v>73.95287958115183</v>
      </c>
      <c r="K23" s="47">
        <v>3009</v>
      </c>
      <c r="L23" s="79">
        <v>71.84813753581662</v>
      </c>
      <c r="M23" s="230">
        <v>1391</v>
      </c>
      <c r="N23" s="48">
        <v>79.98849913743531</v>
      </c>
      <c r="O23" s="47">
        <v>2983</v>
      </c>
      <c r="P23" s="48">
        <v>74.78064677864127</v>
      </c>
      <c r="Q23" s="47">
        <v>6624</v>
      </c>
      <c r="R23" s="48">
        <v>76.29578438147892</v>
      </c>
    </row>
    <row r="24" spans="2:18" ht="24" customHeight="1">
      <c r="B24" s="46" t="s">
        <v>158</v>
      </c>
      <c r="C24" s="179">
        <v>121231</v>
      </c>
      <c r="D24" s="48">
        <v>100</v>
      </c>
      <c r="E24" s="179">
        <v>91509</v>
      </c>
      <c r="F24" s="48">
        <v>100</v>
      </c>
      <c r="G24" s="47">
        <v>22695</v>
      </c>
      <c r="H24" s="48">
        <v>100</v>
      </c>
      <c r="I24" s="47">
        <v>764</v>
      </c>
      <c r="J24" s="48">
        <v>100</v>
      </c>
      <c r="K24" s="47">
        <v>4188</v>
      </c>
      <c r="L24" s="79">
        <v>100</v>
      </c>
      <c r="M24" s="80">
        <v>1739</v>
      </c>
      <c r="N24" s="48">
        <v>100</v>
      </c>
      <c r="O24" s="47">
        <v>3989</v>
      </c>
      <c r="P24" s="48">
        <v>100</v>
      </c>
      <c r="Q24" s="47">
        <v>8682</v>
      </c>
      <c r="R24" s="48">
        <v>100</v>
      </c>
    </row>
    <row r="25" spans="2:18" ht="24" customHeight="1">
      <c r="B25" s="231" t="s">
        <v>311</v>
      </c>
      <c r="C25" s="109"/>
      <c r="D25" s="232"/>
      <c r="E25" s="109"/>
      <c r="F25" s="232"/>
      <c r="G25" s="109"/>
      <c r="H25" s="232"/>
      <c r="I25" s="109"/>
      <c r="J25" s="232"/>
      <c r="K25" s="109"/>
      <c r="L25" s="232"/>
      <c r="M25" s="233"/>
      <c r="N25" s="232"/>
      <c r="O25" s="109"/>
      <c r="P25" s="232"/>
      <c r="Q25" s="109"/>
      <c r="R25" s="232"/>
    </row>
    <row r="26" spans="2:18" ht="24" customHeight="1">
      <c r="B26" s="231" t="s">
        <v>312</v>
      </c>
      <c r="C26" s="109"/>
      <c r="D26" s="232"/>
      <c r="E26" s="109"/>
      <c r="F26" s="232"/>
      <c r="G26" s="109"/>
      <c r="H26" s="232"/>
      <c r="I26" s="109"/>
      <c r="J26" s="232"/>
      <c r="K26" s="109"/>
      <c r="L26" s="232"/>
      <c r="M26" s="233"/>
      <c r="N26" s="232"/>
      <c r="O26" s="109"/>
      <c r="P26" s="232"/>
      <c r="Q26" s="109"/>
      <c r="R26" s="232"/>
    </row>
    <row r="27" spans="2:18" ht="32.25" customHeight="1">
      <c r="B27" s="295" t="s">
        <v>313</v>
      </c>
      <c r="C27" s="295"/>
      <c r="D27" s="295"/>
      <c r="E27" s="295"/>
      <c r="F27" s="295"/>
      <c r="G27" s="295"/>
      <c r="H27" s="295"/>
      <c r="I27" s="295"/>
      <c r="J27" s="295"/>
      <c r="K27" s="295"/>
      <c r="L27" s="295"/>
      <c r="M27" s="295"/>
      <c r="N27" s="295"/>
      <c r="O27" s="295"/>
      <c r="P27" s="295"/>
      <c r="Q27" s="295"/>
      <c r="R27" s="295"/>
    </row>
    <row r="28" spans="2:18" ht="33" customHeight="1">
      <c r="B28" s="295" t="s">
        <v>216</v>
      </c>
      <c r="C28" s="295"/>
      <c r="D28" s="295"/>
      <c r="E28" s="295"/>
      <c r="F28" s="295"/>
      <c r="G28" s="295"/>
      <c r="H28" s="295"/>
      <c r="I28" s="295"/>
      <c r="J28" s="295"/>
      <c r="K28" s="295"/>
      <c r="L28" s="295"/>
      <c r="M28" s="295"/>
      <c r="N28" s="295"/>
      <c r="O28" s="295"/>
      <c r="P28" s="295"/>
      <c r="Q28" s="295"/>
      <c r="R28" s="295"/>
    </row>
    <row r="29" spans="2:18" ht="15">
      <c r="B29" s="294" t="s">
        <v>257</v>
      </c>
      <c r="C29" s="294"/>
      <c r="D29" s="294"/>
      <c r="E29" s="294"/>
      <c r="F29" s="294"/>
      <c r="G29" s="294"/>
      <c r="H29" s="294"/>
      <c r="I29" s="294"/>
      <c r="J29" s="294"/>
      <c r="K29" s="294"/>
      <c r="L29" s="294"/>
      <c r="M29" s="294"/>
      <c r="N29" s="294"/>
      <c r="O29" s="294"/>
      <c r="P29" s="294"/>
      <c r="Q29" s="294"/>
      <c r="R29" s="294"/>
    </row>
  </sheetData>
  <sheetProtection/>
  <mergeCells count="4">
    <mergeCell ref="B27:R27"/>
    <mergeCell ref="B28:R28"/>
    <mergeCell ref="B29:R29"/>
    <mergeCell ref="B5:B7"/>
  </mergeCells>
  <printOptions horizontalCentered="1"/>
  <pageMargins left="0.5" right="0.5" top="1" bottom="1" header="0" footer="0"/>
  <pageSetup fitToHeight="1" fitToWidth="1" horizontalDpi="300" verticalDpi="300" orientation="landscape" scale="82" r:id="rId1"/>
</worksheet>
</file>

<file path=xl/worksheets/sheet16.xml><?xml version="1.0" encoding="utf-8"?>
<worksheet xmlns="http://schemas.openxmlformats.org/spreadsheetml/2006/main" xmlns:r="http://schemas.openxmlformats.org/officeDocument/2006/relationships">
  <dimension ref="A1:P24"/>
  <sheetViews>
    <sheetView zoomScalePageLayoutView="0" workbookViewId="0" topLeftCell="A1">
      <selection activeCell="A1" sqref="A1"/>
    </sheetView>
  </sheetViews>
  <sheetFormatPr defaultColWidth="9.33203125" defaultRowHeight="12.75"/>
  <cols>
    <col min="1" max="1" width="4.5" style="37" customWidth="1"/>
    <col min="2" max="2" width="48.5" style="37" customWidth="1"/>
    <col min="3" max="3" width="12" style="37" bestFit="1" customWidth="1"/>
    <col min="4" max="4" width="8.5" style="37" customWidth="1"/>
    <col min="5" max="5" width="11.16015625" style="37" bestFit="1" customWidth="1"/>
    <col min="6" max="6" width="8.16015625" style="37" customWidth="1"/>
    <col min="7" max="7" width="10.66015625" style="37" bestFit="1" customWidth="1"/>
    <col min="8" max="8" width="8.33203125" style="37" customWidth="1"/>
    <col min="9" max="9" width="10.66015625" style="37" bestFit="1" customWidth="1"/>
    <col min="10" max="10" width="8.33203125" style="37" customWidth="1"/>
    <col min="11" max="11" width="10.66015625" style="37" bestFit="1" customWidth="1"/>
    <col min="12" max="12" width="8" style="37" customWidth="1"/>
    <col min="13" max="13" width="10.66015625" style="37" bestFit="1" customWidth="1"/>
    <col min="14" max="14" width="10.33203125" style="37" bestFit="1" customWidth="1"/>
    <col min="15" max="15" width="10.66015625" style="37" bestFit="1" customWidth="1"/>
    <col min="16" max="16" width="7.83203125" style="37" customWidth="1"/>
    <col min="17" max="16384" width="9.33203125" style="37" customWidth="1"/>
  </cols>
  <sheetData>
    <row r="1" ht="15.75">
      <c r="A1" s="36"/>
    </row>
    <row r="2" spans="2:16" ht="15">
      <c r="B2" s="39" t="s">
        <v>315</v>
      </c>
      <c r="C2" s="40"/>
      <c r="D2" s="40"/>
      <c r="E2" s="40"/>
      <c r="F2" s="40"/>
      <c r="G2" s="40"/>
      <c r="H2" s="40"/>
      <c r="I2" s="40"/>
      <c r="J2" s="40"/>
      <c r="K2" s="40"/>
      <c r="L2" s="40"/>
      <c r="M2" s="40"/>
      <c r="N2" s="40"/>
      <c r="O2" s="40"/>
      <c r="P2" s="40"/>
    </row>
    <row r="3" spans="2:16" ht="15.75">
      <c r="B3" s="41" t="s">
        <v>316</v>
      </c>
      <c r="C3" s="40"/>
      <c r="D3" s="40"/>
      <c r="E3" s="40"/>
      <c r="F3" s="40"/>
      <c r="G3" s="40"/>
      <c r="H3" s="40"/>
      <c r="I3" s="40"/>
      <c r="J3" s="40"/>
      <c r="K3" s="40"/>
      <c r="L3" s="40"/>
      <c r="M3" s="40"/>
      <c r="N3" s="40"/>
      <c r="O3" s="40"/>
      <c r="P3" s="40"/>
    </row>
    <row r="4" spans="2:16" ht="15">
      <c r="B4" s="39" t="s">
        <v>262</v>
      </c>
      <c r="C4" s="40"/>
      <c r="D4" s="40"/>
      <c r="E4" s="40"/>
      <c r="F4" s="40"/>
      <c r="G4" s="40"/>
      <c r="H4" s="40"/>
      <c r="I4" s="40"/>
      <c r="J4" s="40"/>
      <c r="K4" s="40"/>
      <c r="L4" s="40"/>
      <c r="M4" s="40"/>
      <c r="N4" s="40"/>
      <c r="O4" s="40"/>
      <c r="P4" s="40"/>
    </row>
    <row r="5" spans="2:16" ht="15">
      <c r="B5" s="252" t="s">
        <v>298</v>
      </c>
      <c r="C5" s="64" t="s">
        <v>317</v>
      </c>
      <c r="D5" s="65"/>
      <c r="E5" s="65"/>
      <c r="F5" s="65"/>
      <c r="G5" s="65"/>
      <c r="H5" s="65"/>
      <c r="I5" s="65"/>
      <c r="J5" s="65"/>
      <c r="K5" s="65"/>
      <c r="L5" s="66"/>
      <c r="M5" s="65"/>
      <c r="N5" s="71"/>
      <c r="O5" s="64"/>
      <c r="P5" s="69"/>
    </row>
    <row r="6" spans="2:16" ht="15">
      <c r="B6" s="292"/>
      <c r="C6" s="68" t="s">
        <v>318</v>
      </c>
      <c r="D6" s="69"/>
      <c r="E6" s="70" t="s">
        <v>319</v>
      </c>
      <c r="F6" s="69"/>
      <c r="G6" s="234" t="s">
        <v>320</v>
      </c>
      <c r="H6" s="69"/>
      <c r="I6" s="234" t="s">
        <v>321</v>
      </c>
      <c r="J6" s="69"/>
      <c r="K6" s="70" t="s">
        <v>322</v>
      </c>
      <c r="L6" s="69"/>
      <c r="M6" s="71" t="s">
        <v>323</v>
      </c>
      <c r="N6" s="69"/>
      <c r="O6" s="70" t="s">
        <v>324</v>
      </c>
      <c r="P6" s="69"/>
    </row>
    <row r="7" spans="2:16" ht="15">
      <c r="B7" s="293"/>
      <c r="C7" s="73" t="s">
        <v>22</v>
      </c>
      <c r="D7" s="73" t="s">
        <v>55</v>
      </c>
      <c r="E7" s="73" t="s">
        <v>22</v>
      </c>
      <c r="F7" s="73" t="s">
        <v>55</v>
      </c>
      <c r="G7" s="73" t="s">
        <v>22</v>
      </c>
      <c r="H7" s="73" t="s">
        <v>55</v>
      </c>
      <c r="I7" s="73" t="s">
        <v>22</v>
      </c>
      <c r="J7" s="73" t="s">
        <v>55</v>
      </c>
      <c r="K7" s="73" t="s">
        <v>22</v>
      </c>
      <c r="L7" s="44" t="s">
        <v>55</v>
      </c>
      <c r="M7" s="44" t="s">
        <v>22</v>
      </c>
      <c r="N7" s="73" t="s">
        <v>55</v>
      </c>
      <c r="O7" s="73" t="s">
        <v>22</v>
      </c>
      <c r="P7" s="73" t="s">
        <v>55</v>
      </c>
    </row>
    <row r="8" spans="2:16" ht="15">
      <c r="B8" s="218" t="s">
        <v>162</v>
      </c>
      <c r="C8" s="219"/>
      <c r="D8" s="219"/>
      <c r="E8" s="219"/>
      <c r="F8" s="219"/>
      <c r="G8" s="219"/>
      <c r="H8" s="219"/>
      <c r="I8" s="219"/>
      <c r="J8" s="219"/>
      <c r="K8" s="219"/>
      <c r="L8" s="220"/>
      <c r="M8" s="220"/>
      <c r="N8" s="219"/>
      <c r="O8" s="219"/>
      <c r="P8" s="219"/>
    </row>
    <row r="9" spans="2:16" ht="15">
      <c r="B9" s="221" t="s">
        <v>299</v>
      </c>
      <c r="C9" s="222">
        <v>937</v>
      </c>
      <c r="D9" s="51">
        <v>0.7729046201054186</v>
      </c>
      <c r="E9" s="222">
        <v>615</v>
      </c>
      <c r="F9" s="51">
        <v>5.009367109228639</v>
      </c>
      <c r="G9" s="50">
        <v>249</v>
      </c>
      <c r="H9" s="51">
        <v>0.8544075764334488</v>
      </c>
      <c r="I9" s="50">
        <v>9</v>
      </c>
      <c r="J9" s="51">
        <v>0.02532215407123966</v>
      </c>
      <c r="K9" s="50">
        <v>45</v>
      </c>
      <c r="L9" s="75">
        <v>0.16062823487417455</v>
      </c>
      <c r="M9" s="77">
        <v>16</v>
      </c>
      <c r="N9" s="51">
        <v>0.12109286308938168</v>
      </c>
      <c r="O9" s="50">
        <v>25</v>
      </c>
      <c r="P9" s="51">
        <v>0.8256274768824308</v>
      </c>
    </row>
    <row r="10" spans="2:16" ht="15">
      <c r="B10" s="221" t="s">
        <v>300</v>
      </c>
      <c r="C10" s="222">
        <v>4574</v>
      </c>
      <c r="D10" s="51">
        <v>3.7729623611122567</v>
      </c>
      <c r="E10" s="222">
        <v>3532</v>
      </c>
      <c r="F10" s="51">
        <v>28.769243300480575</v>
      </c>
      <c r="G10" s="50">
        <v>591</v>
      </c>
      <c r="H10" s="51">
        <v>2.027931235631198</v>
      </c>
      <c r="I10" s="50">
        <v>34</v>
      </c>
      <c r="J10" s="51">
        <v>0.09566147093579426</v>
      </c>
      <c r="K10" s="50">
        <v>330</v>
      </c>
      <c r="L10" s="75">
        <v>1.17794038907728</v>
      </c>
      <c r="M10" s="77">
        <v>72</v>
      </c>
      <c r="N10" s="51">
        <v>0.5449178839022175</v>
      </c>
      <c r="O10" s="50">
        <v>183</v>
      </c>
      <c r="P10" s="51">
        <v>6.043593130779392</v>
      </c>
    </row>
    <row r="11" spans="2:16" ht="15">
      <c r="B11" s="218" t="s">
        <v>301</v>
      </c>
      <c r="C11" s="222"/>
      <c r="D11" s="51"/>
      <c r="E11" s="222"/>
      <c r="F11" s="219"/>
      <c r="G11" s="219"/>
      <c r="H11" s="219"/>
      <c r="I11" s="219"/>
      <c r="J11" s="219"/>
      <c r="K11" s="219"/>
      <c r="L11" s="220"/>
      <c r="M11" s="220"/>
      <c r="N11" s="219"/>
      <c r="O11" s="219"/>
      <c r="P11" s="219"/>
    </row>
    <row r="12" spans="2:16" ht="15">
      <c r="B12" s="221" t="s">
        <v>299</v>
      </c>
      <c r="C12" s="222">
        <v>1403</v>
      </c>
      <c r="D12" s="51">
        <v>1.1572947513424783</v>
      </c>
      <c r="E12" s="222">
        <v>928</v>
      </c>
      <c r="F12" s="51">
        <v>7.558849881892971</v>
      </c>
      <c r="G12" s="50">
        <v>443</v>
      </c>
      <c r="H12" s="51">
        <v>1.5200905877912363</v>
      </c>
      <c r="I12" s="50">
        <v>9</v>
      </c>
      <c r="J12" s="51">
        <v>0.02532215407123966</v>
      </c>
      <c r="K12" s="50">
        <v>15</v>
      </c>
      <c r="L12" s="75">
        <v>0.053542744958058185</v>
      </c>
      <c r="M12" s="77">
        <v>7</v>
      </c>
      <c r="N12" s="51">
        <v>0.052978127601604474</v>
      </c>
      <c r="O12" s="50">
        <v>10</v>
      </c>
      <c r="P12" s="51">
        <v>0.33025099075297226</v>
      </c>
    </row>
    <row r="13" spans="2:16" ht="15">
      <c r="B13" s="221" t="s">
        <v>302</v>
      </c>
      <c r="C13" s="222">
        <v>5302</v>
      </c>
      <c r="D13" s="51">
        <v>4.37346883222938</v>
      </c>
      <c r="E13" s="222">
        <v>4218</v>
      </c>
      <c r="F13" s="51">
        <v>34.35692758817301</v>
      </c>
      <c r="G13" s="50">
        <v>866</v>
      </c>
      <c r="H13" s="51">
        <v>2.971554061009505</v>
      </c>
      <c r="I13" s="50">
        <v>34</v>
      </c>
      <c r="J13" s="51">
        <v>0.09566147093579426</v>
      </c>
      <c r="K13" s="50">
        <v>118</v>
      </c>
      <c r="L13" s="75">
        <v>0.421202927003391</v>
      </c>
      <c r="M13" s="77">
        <v>49</v>
      </c>
      <c r="N13" s="51">
        <v>0.3708468932112313</v>
      </c>
      <c r="O13" s="50">
        <v>102</v>
      </c>
      <c r="P13" s="51">
        <v>3.368560105680317</v>
      </c>
    </row>
    <row r="14" spans="2:16" ht="15">
      <c r="B14" s="223" t="s">
        <v>303</v>
      </c>
      <c r="C14" s="222"/>
      <c r="D14" s="51"/>
      <c r="E14" s="222"/>
      <c r="F14" s="219"/>
      <c r="G14" s="219"/>
      <c r="H14" s="219"/>
      <c r="I14" s="219"/>
      <c r="J14" s="219"/>
      <c r="K14" s="219"/>
      <c r="L14" s="220"/>
      <c r="M14" s="220"/>
      <c r="N14" s="219"/>
      <c r="O14" s="219"/>
      <c r="P14" s="219"/>
    </row>
    <row r="15" spans="2:16" ht="15">
      <c r="B15" s="221" t="s">
        <v>304</v>
      </c>
      <c r="C15" s="222">
        <v>14168</v>
      </c>
      <c r="D15" s="51">
        <v>11.686779784048634</v>
      </c>
      <c r="E15" s="222">
        <v>11146</v>
      </c>
      <c r="F15" s="51">
        <v>90.78765170644294</v>
      </c>
      <c r="G15" s="50">
        <v>2172</v>
      </c>
      <c r="H15" s="51">
        <v>7.4529046426243015</v>
      </c>
      <c r="I15" s="50">
        <v>98</v>
      </c>
      <c r="J15" s="51">
        <v>0.27573012210905407</v>
      </c>
      <c r="K15" s="50">
        <v>515</v>
      </c>
      <c r="L15" s="75">
        <v>1.838300910226664</v>
      </c>
      <c r="M15" s="77">
        <v>189</v>
      </c>
      <c r="N15" s="51">
        <v>1.4304094452433211</v>
      </c>
      <c r="O15" s="50">
        <v>505</v>
      </c>
      <c r="P15" s="51">
        <v>16.6776750330251</v>
      </c>
    </row>
    <row r="16" spans="2:16" ht="15">
      <c r="B16" s="221" t="s">
        <v>305</v>
      </c>
      <c r="C16" s="222">
        <v>3546</v>
      </c>
      <c r="D16" s="51">
        <v>2.924994432117198</v>
      </c>
      <c r="E16" s="222">
        <v>2747</v>
      </c>
      <c r="F16" s="51">
        <v>22.37517308788792</v>
      </c>
      <c r="G16" s="50">
        <v>645</v>
      </c>
      <c r="H16" s="51">
        <v>2.213224444978211</v>
      </c>
      <c r="I16" s="50">
        <v>29</v>
      </c>
      <c r="J16" s="51">
        <v>0.08159360756288335</v>
      </c>
      <c r="K16" s="50">
        <v>62</v>
      </c>
      <c r="L16" s="75">
        <v>0.22131001249330717</v>
      </c>
      <c r="M16" s="77">
        <v>63</v>
      </c>
      <c r="N16" s="51">
        <v>0.4768031484144403</v>
      </c>
      <c r="O16" s="50">
        <v>121</v>
      </c>
      <c r="P16" s="51">
        <v>3.9960369881109647</v>
      </c>
    </row>
    <row r="17" spans="2:16" ht="15">
      <c r="B17" s="221"/>
      <c r="C17" s="222"/>
      <c r="D17" s="51"/>
      <c r="E17" s="222"/>
      <c r="F17" s="51"/>
      <c r="G17" s="50"/>
      <c r="H17" s="51"/>
      <c r="I17" s="50"/>
      <c r="J17" s="51"/>
      <c r="K17" s="50"/>
      <c r="L17" s="75"/>
      <c r="M17" s="77"/>
      <c r="N17" s="51"/>
      <c r="O17" s="50"/>
      <c r="P17" s="51"/>
    </row>
    <row r="18" spans="2:16" ht="15">
      <c r="B18" s="224" t="s">
        <v>306</v>
      </c>
      <c r="C18" s="222">
        <v>2155</v>
      </c>
      <c r="D18" s="51">
        <v>1.777598139089837</v>
      </c>
      <c r="E18" s="222">
        <v>1617</v>
      </c>
      <c r="F18" s="51">
        <v>13.170970106703592</v>
      </c>
      <c r="G18" s="50">
        <v>435</v>
      </c>
      <c r="H18" s="51">
        <v>1.4926397419620492</v>
      </c>
      <c r="I18" s="50">
        <v>12</v>
      </c>
      <c r="J18" s="51">
        <v>0.03376287209498621</v>
      </c>
      <c r="K18" s="50">
        <v>61</v>
      </c>
      <c r="L18" s="75">
        <v>0.21774049616276994</v>
      </c>
      <c r="M18" s="77">
        <v>22</v>
      </c>
      <c r="N18" s="51">
        <v>0.16650268674789978</v>
      </c>
      <c r="O18" s="50">
        <v>68</v>
      </c>
      <c r="P18" s="51">
        <v>2.2457067371202113</v>
      </c>
    </row>
    <row r="19" spans="2:16" ht="15">
      <c r="B19" s="225"/>
      <c r="C19" s="222"/>
      <c r="D19" s="51"/>
      <c r="E19" s="222"/>
      <c r="F19" s="219"/>
      <c r="G19" s="219"/>
      <c r="H19" s="219"/>
      <c r="I19" s="219"/>
      <c r="J19" s="219"/>
      <c r="K19" s="219"/>
      <c r="L19" s="220"/>
      <c r="M19" s="220"/>
      <c r="N19" s="219"/>
      <c r="O19" s="219"/>
      <c r="P19" s="219"/>
    </row>
    <row r="20" spans="2:16" ht="15">
      <c r="B20" s="226" t="s">
        <v>307</v>
      </c>
      <c r="C20" s="222">
        <v>2769</v>
      </c>
      <c r="D20" s="51">
        <v>2.2840692562133444</v>
      </c>
      <c r="E20" s="222">
        <v>2153</v>
      </c>
      <c r="F20" s="51">
        <v>17.5368575384866</v>
      </c>
      <c r="G20" s="50">
        <v>399</v>
      </c>
      <c r="H20" s="51">
        <v>1.3691109357307072</v>
      </c>
      <c r="I20" s="50">
        <v>12</v>
      </c>
      <c r="J20" s="51">
        <v>0.03376287209498621</v>
      </c>
      <c r="K20" s="50">
        <v>177</v>
      </c>
      <c r="L20" s="75">
        <v>0.6318043905050865</v>
      </c>
      <c r="M20" s="77">
        <v>23</v>
      </c>
      <c r="N20" s="51">
        <v>0.17407099069098614</v>
      </c>
      <c r="O20" s="50">
        <v>200</v>
      </c>
      <c r="P20" s="51">
        <v>6.605019815059446</v>
      </c>
    </row>
    <row r="21" spans="2:16" ht="24" customHeight="1">
      <c r="B21" s="229" t="s">
        <v>303</v>
      </c>
      <c r="C21" s="179">
        <v>14168</v>
      </c>
      <c r="D21" s="48">
        <v>11.686779784048634</v>
      </c>
      <c r="E21" s="179">
        <v>330</v>
      </c>
      <c r="F21" s="48">
        <v>2.687953083000733</v>
      </c>
      <c r="G21" s="47">
        <v>284</v>
      </c>
      <c r="H21" s="48">
        <v>0.9745050269361425</v>
      </c>
      <c r="I21" s="47">
        <v>4029</v>
      </c>
      <c r="J21" s="48">
        <v>11.335884305891621</v>
      </c>
      <c r="K21" s="47">
        <v>4347</v>
      </c>
      <c r="L21" s="79">
        <v>15.516687488845262</v>
      </c>
      <c r="M21" s="230">
        <v>2543</v>
      </c>
      <c r="N21" s="48">
        <v>19.2461969272686</v>
      </c>
      <c r="O21" s="47">
        <v>634</v>
      </c>
      <c r="P21" s="48">
        <v>20.93791281373844</v>
      </c>
    </row>
    <row r="22" spans="2:16" ht="24" customHeight="1">
      <c r="B22" s="46" t="s">
        <v>158</v>
      </c>
      <c r="C22" s="179">
        <v>121231</v>
      </c>
      <c r="D22" s="48">
        <v>100</v>
      </c>
      <c r="E22" s="179">
        <v>12277</v>
      </c>
      <c r="F22" s="48">
        <v>100</v>
      </c>
      <c r="G22" s="47">
        <v>29143</v>
      </c>
      <c r="H22" s="48">
        <v>100</v>
      </c>
      <c r="I22" s="47">
        <v>35542</v>
      </c>
      <c r="J22" s="48">
        <v>100</v>
      </c>
      <c r="K22" s="47">
        <v>28015</v>
      </c>
      <c r="L22" s="79">
        <v>100</v>
      </c>
      <c r="M22" s="80">
        <v>13213</v>
      </c>
      <c r="N22" s="48">
        <v>100</v>
      </c>
      <c r="O22" s="47">
        <v>3028</v>
      </c>
      <c r="P22" s="48">
        <v>100</v>
      </c>
    </row>
    <row r="23" spans="2:16" ht="24" customHeight="1">
      <c r="B23" s="235"/>
      <c r="C23" s="233"/>
      <c r="D23" s="232"/>
      <c r="E23" s="233"/>
      <c r="F23" s="232"/>
      <c r="G23" s="109"/>
      <c r="H23" s="232"/>
      <c r="I23" s="109"/>
      <c r="J23" s="232"/>
      <c r="K23" s="109"/>
      <c r="L23" s="232"/>
      <c r="M23" s="233"/>
      <c r="N23" s="232"/>
      <c r="O23" s="109"/>
      <c r="P23" s="232"/>
    </row>
    <row r="24" spans="2:16" ht="15">
      <c r="B24" s="294" t="s">
        <v>257</v>
      </c>
      <c r="C24" s="294"/>
      <c r="D24" s="294"/>
      <c r="E24" s="294"/>
      <c r="F24" s="294"/>
      <c r="G24" s="294"/>
      <c r="H24" s="294"/>
      <c r="I24" s="294"/>
      <c r="J24" s="294"/>
      <c r="K24" s="294"/>
      <c r="L24" s="294"/>
      <c r="M24" s="294"/>
      <c r="N24" s="294"/>
      <c r="O24" s="294"/>
      <c r="P24" s="294"/>
    </row>
  </sheetData>
  <sheetProtection/>
  <mergeCells count="2">
    <mergeCell ref="B5:B7"/>
    <mergeCell ref="B24:P2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1">
      <selection activeCell="B3" sqref="B3"/>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83203125" style="37" customWidth="1"/>
    <col min="17" max="17" width="10.66015625" style="37" bestFit="1" customWidth="1"/>
    <col min="18" max="18" width="9.5" style="37" customWidth="1"/>
    <col min="19" max="16384" width="9.33203125" style="37" customWidth="1"/>
  </cols>
  <sheetData>
    <row r="1" ht="15.75">
      <c r="A1" s="36"/>
    </row>
    <row r="2" spans="2:18" ht="15">
      <c r="B2" s="39" t="s">
        <v>163</v>
      </c>
      <c r="C2" s="40"/>
      <c r="D2" s="40"/>
      <c r="E2" s="40"/>
      <c r="F2" s="40"/>
      <c r="G2" s="40"/>
      <c r="H2" s="40"/>
      <c r="I2" s="40"/>
      <c r="J2" s="40"/>
      <c r="K2" s="40"/>
      <c r="L2" s="40"/>
      <c r="M2" s="40"/>
      <c r="N2" s="40"/>
      <c r="O2" s="40"/>
      <c r="P2" s="40"/>
      <c r="Q2" s="40"/>
      <c r="R2" s="40"/>
    </row>
    <row r="3" spans="2:18" ht="15.75">
      <c r="B3" s="41" t="s">
        <v>326</v>
      </c>
      <c r="C3" s="40"/>
      <c r="D3" s="40"/>
      <c r="E3" s="40"/>
      <c r="F3" s="40"/>
      <c r="G3" s="40"/>
      <c r="H3" s="40"/>
      <c r="I3" s="40"/>
      <c r="J3" s="40"/>
      <c r="K3" s="40"/>
      <c r="L3" s="40"/>
      <c r="M3" s="40"/>
      <c r="N3" s="40"/>
      <c r="O3" s="40"/>
      <c r="P3" s="40"/>
      <c r="Q3" s="40"/>
      <c r="R3" s="40"/>
    </row>
    <row r="4" spans="2:18" ht="15">
      <c r="B4" s="39" t="s">
        <v>327</v>
      </c>
      <c r="C4" s="40"/>
      <c r="D4" s="40"/>
      <c r="E4" s="40"/>
      <c r="F4" s="40"/>
      <c r="G4" s="40"/>
      <c r="H4" s="40"/>
      <c r="I4" s="40"/>
      <c r="J4" s="40"/>
      <c r="K4" s="40"/>
      <c r="L4" s="40"/>
      <c r="M4" s="40"/>
      <c r="N4" s="40"/>
      <c r="O4" s="40"/>
      <c r="P4" s="40"/>
      <c r="Q4" s="40"/>
      <c r="R4" s="40"/>
    </row>
    <row r="5" spans="2:18" ht="15">
      <c r="B5" s="252" t="s">
        <v>217</v>
      </c>
      <c r="C5" s="64" t="s">
        <v>44</v>
      </c>
      <c r="D5" s="65"/>
      <c r="E5" s="65"/>
      <c r="F5" s="65"/>
      <c r="G5" s="65"/>
      <c r="H5" s="65"/>
      <c r="I5" s="65"/>
      <c r="J5" s="65"/>
      <c r="K5" s="65"/>
      <c r="L5" s="66"/>
      <c r="M5" s="65"/>
      <c r="N5" s="67"/>
      <c r="O5" s="64" t="s">
        <v>45</v>
      </c>
      <c r="P5" s="65"/>
      <c r="Q5" s="65"/>
      <c r="R5" s="67"/>
    </row>
    <row r="6" spans="2:18" ht="15">
      <c r="B6" s="297"/>
      <c r="C6" s="68" t="s">
        <v>47</v>
      </c>
      <c r="D6" s="95"/>
      <c r="E6" s="70" t="s">
        <v>48</v>
      </c>
      <c r="F6" s="95"/>
      <c r="G6" s="70" t="s">
        <v>49</v>
      </c>
      <c r="H6" s="95"/>
      <c r="I6" s="70" t="s">
        <v>50</v>
      </c>
      <c r="J6" s="95"/>
      <c r="K6" s="70" t="s">
        <v>133</v>
      </c>
      <c r="L6" s="95"/>
      <c r="M6" s="96" t="s">
        <v>56</v>
      </c>
      <c r="N6" s="95"/>
      <c r="O6" s="70" t="s">
        <v>53</v>
      </c>
      <c r="P6" s="95"/>
      <c r="Q6" s="70" t="s">
        <v>54</v>
      </c>
      <c r="R6" s="69"/>
    </row>
    <row r="7" spans="2:18" ht="15">
      <c r="B7" s="298"/>
      <c r="C7" s="97" t="s">
        <v>22</v>
      </c>
      <c r="D7" s="98" t="s">
        <v>55</v>
      </c>
      <c r="E7" s="97" t="s">
        <v>22</v>
      </c>
      <c r="F7" s="98" t="s">
        <v>55</v>
      </c>
      <c r="G7" s="97" t="s">
        <v>22</v>
      </c>
      <c r="H7" s="98" t="s">
        <v>55</v>
      </c>
      <c r="I7" s="97" t="s">
        <v>22</v>
      </c>
      <c r="J7" s="98" t="s">
        <v>55</v>
      </c>
      <c r="K7" s="97" t="s">
        <v>22</v>
      </c>
      <c r="L7" s="99" t="s">
        <v>55</v>
      </c>
      <c r="M7" s="100" t="s">
        <v>22</v>
      </c>
      <c r="N7" s="98" t="s">
        <v>55</v>
      </c>
      <c r="O7" s="97" t="s">
        <v>22</v>
      </c>
      <c r="P7" s="98" t="s">
        <v>55</v>
      </c>
      <c r="Q7" s="97" t="s">
        <v>22</v>
      </c>
      <c r="R7" s="73" t="s">
        <v>55</v>
      </c>
    </row>
    <row r="8" spans="2:18" ht="15">
      <c r="B8" s="223" t="s">
        <v>328</v>
      </c>
      <c r="C8" s="237"/>
      <c r="D8" s="238"/>
      <c r="E8" s="237"/>
      <c r="F8" s="238"/>
      <c r="G8" s="237"/>
      <c r="H8" s="238"/>
      <c r="I8" s="237"/>
      <c r="J8" s="238"/>
      <c r="K8" s="237"/>
      <c r="L8" s="239"/>
      <c r="M8" s="240"/>
      <c r="N8" s="238"/>
      <c r="O8" s="237"/>
      <c r="P8" s="238"/>
      <c r="Q8" s="237"/>
      <c r="R8" s="219"/>
    </row>
    <row r="9" spans="2:18" ht="15">
      <c r="B9" s="225" t="s">
        <v>329</v>
      </c>
      <c r="C9" s="113">
        <v>105929</v>
      </c>
      <c r="D9" s="51">
        <v>87.37781590517277</v>
      </c>
      <c r="E9" s="113">
        <v>79758</v>
      </c>
      <c r="F9" s="51">
        <v>87.15864013375733</v>
      </c>
      <c r="G9" s="113">
        <v>19946</v>
      </c>
      <c r="H9" s="51">
        <v>87.88719982374973</v>
      </c>
      <c r="I9" s="113">
        <v>677</v>
      </c>
      <c r="J9" s="51">
        <v>88.61256544502618</v>
      </c>
      <c r="K9" s="50">
        <v>3769</v>
      </c>
      <c r="L9" s="75">
        <v>89.99522445081183</v>
      </c>
      <c r="M9" s="93">
        <v>1487</v>
      </c>
      <c r="N9" s="105">
        <v>85.50891316848764</v>
      </c>
      <c r="O9" s="50">
        <v>2811</v>
      </c>
      <c r="P9" s="51">
        <v>70.4687891702181</v>
      </c>
      <c r="Q9" s="50">
        <v>7138</v>
      </c>
      <c r="R9" s="51">
        <v>82.21607924441373</v>
      </c>
    </row>
    <row r="10" spans="2:18" ht="15">
      <c r="B10" s="225" t="s">
        <v>330</v>
      </c>
      <c r="C10" s="113">
        <v>4726</v>
      </c>
      <c r="D10" s="51">
        <v>3.898342833103744</v>
      </c>
      <c r="E10" s="113">
        <v>3726</v>
      </c>
      <c r="F10" s="51">
        <v>4.071730649444317</v>
      </c>
      <c r="G10" s="113">
        <v>742</v>
      </c>
      <c r="H10" s="51">
        <v>3.2694426085040758</v>
      </c>
      <c r="I10" s="113">
        <v>30</v>
      </c>
      <c r="J10" s="51">
        <v>3.926701570680628</v>
      </c>
      <c r="K10" s="50">
        <v>165</v>
      </c>
      <c r="L10" s="75">
        <v>3.9398280802292263</v>
      </c>
      <c r="M10" s="93">
        <v>49</v>
      </c>
      <c r="N10" s="105">
        <v>2.8177113283496262</v>
      </c>
      <c r="O10" s="50">
        <v>177</v>
      </c>
      <c r="P10" s="51">
        <v>4.437202306342441</v>
      </c>
      <c r="Q10" s="50">
        <v>278</v>
      </c>
      <c r="R10" s="51">
        <v>3.2020271826768023</v>
      </c>
    </row>
    <row r="11" spans="2:18" ht="15">
      <c r="B11" s="225" t="s">
        <v>331</v>
      </c>
      <c r="C11" s="113">
        <v>8387</v>
      </c>
      <c r="D11" s="51">
        <v>6.918197490740817</v>
      </c>
      <c r="E11" s="113">
        <v>6288</v>
      </c>
      <c r="F11" s="51">
        <v>6.8714552666950794</v>
      </c>
      <c r="G11" s="113">
        <v>1678</v>
      </c>
      <c r="H11" s="51">
        <v>7.39369905265477</v>
      </c>
      <c r="I11" s="113">
        <v>46</v>
      </c>
      <c r="J11" s="51">
        <v>6.020942408376963</v>
      </c>
      <c r="K11" s="50">
        <v>184</v>
      </c>
      <c r="L11" s="75">
        <v>4.393505253104107</v>
      </c>
      <c r="M11" s="93">
        <v>174</v>
      </c>
      <c r="N11" s="105">
        <v>10.005750431282348</v>
      </c>
      <c r="O11" s="50">
        <v>949</v>
      </c>
      <c r="P11" s="51">
        <v>23.790423665078965</v>
      </c>
      <c r="Q11" s="50">
        <v>1067</v>
      </c>
      <c r="R11" s="51">
        <v>12.28979497811564</v>
      </c>
    </row>
    <row r="12" spans="2:18" ht="15">
      <c r="B12" s="236"/>
      <c r="C12" s="237"/>
      <c r="D12" s="238"/>
      <c r="E12" s="237"/>
      <c r="F12" s="238"/>
      <c r="G12" s="237"/>
      <c r="H12" s="238"/>
      <c r="I12" s="237"/>
      <c r="J12" s="238"/>
      <c r="K12" s="237"/>
      <c r="L12" s="239"/>
      <c r="M12" s="240"/>
      <c r="N12" s="238"/>
      <c r="O12" s="237"/>
      <c r="P12" s="238"/>
      <c r="Q12" s="237"/>
      <c r="R12" s="219"/>
    </row>
    <row r="13" spans="2:18" s="58" customFormat="1" ht="19.5" customHeight="1">
      <c r="B13" s="101" t="s">
        <v>164</v>
      </c>
      <c r="C13" s="50"/>
      <c r="D13" s="51"/>
      <c r="E13" s="50"/>
      <c r="F13" s="102"/>
      <c r="G13" s="50"/>
      <c r="H13" s="51"/>
      <c r="I13" s="56"/>
      <c r="J13" s="102"/>
      <c r="K13" s="56"/>
      <c r="L13" s="103"/>
      <c r="M13" s="55"/>
      <c r="N13" s="106"/>
      <c r="O13" s="50"/>
      <c r="P13" s="102"/>
      <c r="Q13" s="50"/>
      <c r="R13" s="102"/>
    </row>
    <row r="14" spans="2:18" s="58" customFormat="1" ht="19.5" customHeight="1">
      <c r="B14" s="104" t="s">
        <v>332</v>
      </c>
      <c r="C14" s="50">
        <v>79065</v>
      </c>
      <c r="D14" s="51">
        <v>65.2184672237299</v>
      </c>
      <c r="E14" s="50">
        <v>59452</v>
      </c>
      <c r="F14" s="51">
        <v>64.96847304636702</v>
      </c>
      <c r="G14" s="50">
        <v>15148</v>
      </c>
      <c r="H14" s="51">
        <v>66.74597929059264</v>
      </c>
      <c r="I14" s="50">
        <v>480</v>
      </c>
      <c r="J14" s="51">
        <v>62.82722513089005</v>
      </c>
      <c r="K14" s="50">
        <v>2593</v>
      </c>
      <c r="L14" s="75">
        <v>61.914995224450806</v>
      </c>
      <c r="M14" s="93">
        <v>1177</v>
      </c>
      <c r="N14" s="105">
        <v>67.68257619321449</v>
      </c>
      <c r="O14" s="50">
        <v>2739</v>
      </c>
      <c r="P14" s="51">
        <v>68.6638255201805</v>
      </c>
      <c r="Q14" s="50">
        <v>5959</v>
      </c>
      <c r="R14" s="51">
        <v>68.63625892651463</v>
      </c>
    </row>
    <row r="15" spans="2:18" s="58" customFormat="1" ht="19.5" customHeight="1">
      <c r="B15" s="92" t="s">
        <v>333</v>
      </c>
      <c r="C15" s="50">
        <v>797</v>
      </c>
      <c r="D15" s="51">
        <v>0.6574226064290487</v>
      </c>
      <c r="E15" s="50">
        <v>640</v>
      </c>
      <c r="F15" s="51">
        <v>0.6993847599689648</v>
      </c>
      <c r="G15" s="50">
        <v>86</v>
      </c>
      <c r="H15" s="51">
        <v>0.3789380920907689</v>
      </c>
      <c r="I15" s="50">
        <v>2</v>
      </c>
      <c r="J15" s="51">
        <v>0.2617801047120419</v>
      </c>
      <c r="K15" s="50">
        <v>54</v>
      </c>
      <c r="L15" s="75">
        <v>1.2893982808022924</v>
      </c>
      <c r="M15" s="107">
        <v>8</v>
      </c>
      <c r="N15" s="105">
        <v>0.46003450258769407</v>
      </c>
      <c r="O15" s="50">
        <v>29</v>
      </c>
      <c r="P15" s="51">
        <v>0.7269992479318125</v>
      </c>
      <c r="Q15" s="50">
        <v>53</v>
      </c>
      <c r="R15" s="51">
        <v>0.6104584197189588</v>
      </c>
    </row>
    <row r="16" spans="2:18" s="58" customFormat="1" ht="19.5" customHeight="1">
      <c r="B16" s="92" t="s">
        <v>334</v>
      </c>
      <c r="C16" s="50">
        <v>3045</v>
      </c>
      <c r="D16" s="51">
        <v>2.5117337974610456</v>
      </c>
      <c r="E16" s="50">
        <v>2463</v>
      </c>
      <c r="F16" s="51">
        <v>2.691538537193063</v>
      </c>
      <c r="G16" s="50">
        <v>342</v>
      </c>
      <c r="H16" s="51">
        <v>1.5069398545935229</v>
      </c>
      <c r="I16" s="50">
        <v>12</v>
      </c>
      <c r="J16" s="51">
        <v>1.5706806282722512</v>
      </c>
      <c r="K16" s="50">
        <v>184</v>
      </c>
      <c r="L16" s="75">
        <v>4.393505253104107</v>
      </c>
      <c r="M16" s="93">
        <v>40</v>
      </c>
      <c r="N16" s="105">
        <v>2.3001725129384707</v>
      </c>
      <c r="O16" s="50">
        <v>125</v>
      </c>
      <c r="P16" s="51">
        <v>3.1336174479819503</v>
      </c>
      <c r="Q16" s="50">
        <v>192</v>
      </c>
      <c r="R16" s="51">
        <v>2.21147201105736</v>
      </c>
    </row>
    <row r="17" spans="2:18" s="58" customFormat="1" ht="19.5" customHeight="1">
      <c r="B17" s="104" t="s">
        <v>335</v>
      </c>
      <c r="C17" s="50">
        <v>38019</v>
      </c>
      <c r="D17" s="51">
        <v>31.360790556870764</v>
      </c>
      <c r="E17" s="50">
        <v>28691</v>
      </c>
      <c r="F17" s="51">
        <v>31.353200231671202</v>
      </c>
      <c r="G17" s="50">
        <v>7101</v>
      </c>
      <c r="H17" s="51">
        <v>31.288830138797092</v>
      </c>
      <c r="I17" s="50">
        <v>268</v>
      </c>
      <c r="J17" s="51">
        <v>35.07853403141361</v>
      </c>
      <c r="K17" s="50">
        <v>1337</v>
      </c>
      <c r="L17" s="75">
        <v>31.924546322827123</v>
      </c>
      <c r="M17" s="93">
        <v>514</v>
      </c>
      <c r="N17" s="105">
        <v>29.557216791259343</v>
      </c>
      <c r="O17" s="50">
        <v>1092</v>
      </c>
      <c r="P17" s="51">
        <v>27.375282025570318</v>
      </c>
      <c r="Q17" s="50">
        <v>2467</v>
      </c>
      <c r="R17" s="51">
        <v>28.41511172540889</v>
      </c>
    </row>
    <row r="18" spans="2:18" ht="15">
      <c r="B18" s="236"/>
      <c r="C18" s="237"/>
      <c r="D18" s="238"/>
      <c r="E18" s="237"/>
      <c r="F18" s="238"/>
      <c r="G18" s="237"/>
      <c r="H18" s="238"/>
      <c r="I18" s="237"/>
      <c r="J18" s="238"/>
      <c r="K18" s="237"/>
      <c r="L18" s="239"/>
      <c r="M18" s="240"/>
      <c r="N18" s="238"/>
      <c r="O18" s="237"/>
      <c r="P18" s="238"/>
      <c r="Q18" s="237"/>
      <c r="R18" s="219"/>
    </row>
    <row r="19" spans="2:18" ht="19.5" customHeight="1">
      <c r="B19" s="101" t="s">
        <v>336</v>
      </c>
      <c r="C19" s="50"/>
      <c r="D19" s="51"/>
      <c r="E19" s="50"/>
      <c r="F19" s="102"/>
      <c r="G19" s="50"/>
      <c r="H19" s="51"/>
      <c r="I19" s="56"/>
      <c r="J19" s="102"/>
      <c r="K19" s="56"/>
      <c r="L19" s="103"/>
      <c r="M19" s="103"/>
      <c r="N19" s="102"/>
      <c r="O19" s="50"/>
      <c r="P19" s="102"/>
      <c r="Q19" s="50"/>
      <c r="R19" s="102"/>
    </row>
    <row r="20" spans="2:18" ht="19.5" customHeight="1">
      <c r="B20" s="104" t="s">
        <v>337</v>
      </c>
      <c r="C20" s="50">
        <v>470</v>
      </c>
      <c r="D20" s="51">
        <v>0.38768961734209895</v>
      </c>
      <c r="E20" s="50">
        <v>303</v>
      </c>
      <c r="F20" s="51">
        <v>0.3311149722978068</v>
      </c>
      <c r="G20" s="50">
        <v>145</v>
      </c>
      <c r="H20" s="51">
        <v>0.6389072482925755</v>
      </c>
      <c r="I20" s="53" t="s">
        <v>25</v>
      </c>
      <c r="J20" s="53" t="s">
        <v>25</v>
      </c>
      <c r="K20" s="50">
        <v>19</v>
      </c>
      <c r="L20" s="75">
        <v>0.45367717287488063</v>
      </c>
      <c r="M20" s="93">
        <v>1</v>
      </c>
      <c r="N20" s="105">
        <v>0.05750431282346176</v>
      </c>
      <c r="O20" s="50">
        <v>6</v>
      </c>
      <c r="P20" s="51">
        <v>0.1504136375031336</v>
      </c>
      <c r="Q20" s="50">
        <v>16</v>
      </c>
      <c r="R20" s="51">
        <v>0.18428933425478</v>
      </c>
    </row>
    <row r="21" spans="2:18" ht="19.5" customHeight="1">
      <c r="B21" s="104" t="s">
        <v>338</v>
      </c>
      <c r="C21" s="50">
        <v>1936</v>
      </c>
      <c r="D21" s="51">
        <v>1.5969512748389438</v>
      </c>
      <c r="E21" s="50">
        <v>1259</v>
      </c>
      <c r="F21" s="51">
        <v>1.375820957501448</v>
      </c>
      <c r="G21" s="50">
        <v>599</v>
      </c>
      <c r="H21" s="51">
        <v>2.639347873981053</v>
      </c>
      <c r="I21" s="50">
        <v>10</v>
      </c>
      <c r="J21" s="51">
        <v>1.3089005235602094</v>
      </c>
      <c r="K21" s="50">
        <v>59</v>
      </c>
      <c r="L21" s="75">
        <v>1.4087870105062084</v>
      </c>
      <c r="M21" s="93">
        <v>8</v>
      </c>
      <c r="N21" s="105">
        <v>0.46003450258769407</v>
      </c>
      <c r="O21" s="50">
        <v>37</v>
      </c>
      <c r="P21" s="51">
        <v>0.9275507646026573</v>
      </c>
      <c r="Q21" s="50">
        <v>84</v>
      </c>
      <c r="R21" s="51">
        <v>0.9675190048375951</v>
      </c>
    </row>
    <row r="22" spans="2:18" ht="19.5" customHeight="1">
      <c r="B22" s="104"/>
      <c r="C22" s="50"/>
      <c r="D22" s="51"/>
      <c r="E22" s="50"/>
      <c r="F22" s="51"/>
      <c r="G22" s="50"/>
      <c r="H22" s="51"/>
      <c r="I22" s="50"/>
      <c r="J22" s="51"/>
      <c r="K22" s="50"/>
      <c r="L22" s="75"/>
      <c r="M22" s="93"/>
      <c r="N22" s="105"/>
      <c r="O22" s="50"/>
      <c r="P22" s="51"/>
      <c r="Q22" s="50"/>
      <c r="R22" s="51"/>
    </row>
    <row r="23" spans="2:18" ht="19.5" customHeight="1">
      <c r="B23" s="101" t="s">
        <v>339</v>
      </c>
      <c r="C23" s="50"/>
      <c r="D23" s="51"/>
      <c r="E23" s="50"/>
      <c r="F23" s="51"/>
      <c r="G23" s="50"/>
      <c r="H23" s="51"/>
      <c r="I23" s="50"/>
      <c r="J23" s="51"/>
      <c r="K23" s="50"/>
      <c r="L23" s="75"/>
      <c r="M23" s="93"/>
      <c r="N23" s="105"/>
      <c r="O23" s="50"/>
      <c r="P23" s="51"/>
      <c r="Q23" s="50"/>
      <c r="R23" s="51"/>
    </row>
    <row r="24" spans="2:18" ht="19.5" customHeight="1">
      <c r="B24" s="104" t="s">
        <v>340</v>
      </c>
      <c r="C24" s="50">
        <v>1745</v>
      </c>
      <c r="D24" s="51">
        <v>1.439400813323325</v>
      </c>
      <c r="E24" s="50">
        <v>959</v>
      </c>
      <c r="F24" s="51">
        <v>1.0479843512659957</v>
      </c>
      <c r="G24" s="50">
        <v>731</v>
      </c>
      <c r="H24" s="51">
        <v>3.2209737827715355</v>
      </c>
      <c r="I24" s="50">
        <v>3</v>
      </c>
      <c r="J24" s="51">
        <v>0.3926701570680628</v>
      </c>
      <c r="K24" s="50">
        <v>41</v>
      </c>
      <c r="L24" s="75">
        <v>0.9789875835721109</v>
      </c>
      <c r="M24" s="93">
        <v>10</v>
      </c>
      <c r="N24" s="105">
        <v>0.5750431282346177</v>
      </c>
      <c r="O24" s="50">
        <v>34</v>
      </c>
      <c r="P24" s="51">
        <v>0.8523439458510905</v>
      </c>
      <c r="Q24" s="50">
        <v>28</v>
      </c>
      <c r="R24" s="51">
        <v>0.322506334945865</v>
      </c>
    </row>
    <row r="25" spans="2:18" ht="19.5" customHeight="1">
      <c r="B25" s="104" t="s">
        <v>341</v>
      </c>
      <c r="C25" s="50">
        <v>103</v>
      </c>
      <c r="D25" s="51">
        <v>0.08496176720475786</v>
      </c>
      <c r="E25" s="50">
        <v>87</v>
      </c>
      <c r="F25" s="51">
        <v>0.09507261580828115</v>
      </c>
      <c r="G25" s="50">
        <v>10</v>
      </c>
      <c r="H25" s="51">
        <v>0.04406256884776382</v>
      </c>
      <c r="I25" s="50">
        <v>1</v>
      </c>
      <c r="J25" s="51">
        <v>0.13089005235602094</v>
      </c>
      <c r="K25" s="50">
        <v>3</v>
      </c>
      <c r="L25" s="75">
        <v>0.07163323782234957</v>
      </c>
      <c r="M25" s="93">
        <v>2</v>
      </c>
      <c r="N25" s="105">
        <v>0.11500862564692352</v>
      </c>
      <c r="O25" s="50">
        <v>2</v>
      </c>
      <c r="P25" s="51">
        <v>0.0501378791677112</v>
      </c>
      <c r="Q25" s="50">
        <v>6</v>
      </c>
      <c r="R25" s="51">
        <v>0.0691085003455425</v>
      </c>
    </row>
    <row r="26" spans="2:18" s="58" customFormat="1" ht="19.5" customHeight="1">
      <c r="B26" s="46" t="s">
        <v>158</v>
      </c>
      <c r="C26" s="47">
        <v>121231</v>
      </c>
      <c r="D26" s="48">
        <v>100</v>
      </c>
      <c r="E26" s="47">
        <v>91509</v>
      </c>
      <c r="F26" s="48">
        <v>100</v>
      </c>
      <c r="G26" s="47">
        <v>22695</v>
      </c>
      <c r="H26" s="48">
        <v>100</v>
      </c>
      <c r="I26" s="47">
        <v>764</v>
      </c>
      <c r="J26" s="48">
        <v>100</v>
      </c>
      <c r="K26" s="47">
        <v>4188</v>
      </c>
      <c r="L26" s="79">
        <v>100</v>
      </c>
      <c r="M26" s="108">
        <v>1739</v>
      </c>
      <c r="N26" s="48">
        <v>100</v>
      </c>
      <c r="O26" s="47">
        <v>3989</v>
      </c>
      <c r="P26" s="48">
        <v>100</v>
      </c>
      <c r="Q26" s="47">
        <v>8682</v>
      </c>
      <c r="R26" s="48">
        <v>100</v>
      </c>
    </row>
    <row r="27" spans="2:18" ht="39" customHeight="1">
      <c r="B27" s="295" t="s">
        <v>207</v>
      </c>
      <c r="C27" s="295"/>
      <c r="D27" s="295"/>
      <c r="E27" s="295"/>
      <c r="F27" s="295"/>
      <c r="G27" s="295"/>
      <c r="H27" s="295"/>
      <c r="I27" s="295"/>
      <c r="J27" s="295"/>
      <c r="K27" s="295"/>
      <c r="L27" s="295"/>
      <c r="M27" s="295"/>
      <c r="N27" s="295"/>
      <c r="O27" s="295"/>
      <c r="P27" s="295"/>
      <c r="Q27" s="295"/>
      <c r="R27" s="295"/>
    </row>
    <row r="28" spans="2:18" ht="33.75" customHeight="1">
      <c r="B28" s="295" t="s">
        <v>208</v>
      </c>
      <c r="C28" s="295"/>
      <c r="D28" s="295"/>
      <c r="E28" s="295"/>
      <c r="F28" s="295"/>
      <c r="G28" s="295"/>
      <c r="H28" s="295"/>
      <c r="I28" s="295"/>
      <c r="J28" s="295"/>
      <c r="K28" s="295"/>
      <c r="L28" s="295"/>
      <c r="M28" s="295"/>
      <c r="N28" s="295"/>
      <c r="O28" s="295"/>
      <c r="P28" s="295"/>
      <c r="Q28" s="295"/>
      <c r="R28" s="295"/>
    </row>
    <row r="29" spans="2:18" ht="19.5" customHeight="1">
      <c r="B29" s="296" t="s">
        <v>257</v>
      </c>
      <c r="C29" s="294"/>
      <c r="D29" s="294"/>
      <c r="E29" s="294"/>
      <c r="F29" s="294"/>
      <c r="G29" s="294"/>
      <c r="H29" s="294"/>
      <c r="I29" s="294"/>
      <c r="J29" s="294"/>
      <c r="K29" s="294"/>
      <c r="L29" s="294"/>
      <c r="M29" s="294"/>
      <c r="N29" s="294"/>
      <c r="O29" s="294"/>
      <c r="P29" s="294"/>
      <c r="Q29" s="294"/>
      <c r="R29" s="294"/>
    </row>
    <row r="31" ht="15">
      <c r="B31" s="37" t="s">
        <v>165</v>
      </c>
    </row>
  </sheetData>
  <sheetProtection/>
  <mergeCells count="4">
    <mergeCell ref="B27:R27"/>
    <mergeCell ref="B28:R28"/>
    <mergeCell ref="B29:R29"/>
    <mergeCell ref="B5:B7"/>
  </mergeCells>
  <printOptions horizontalCentered="1"/>
  <pageMargins left="0.5" right="0.5" top="1" bottom="1" header="0" footer="0"/>
  <pageSetup fitToHeight="1" fitToWidth="1" horizontalDpi="300" verticalDpi="300" orientation="landscape" scale="80" r:id="rId1"/>
</worksheet>
</file>

<file path=xl/worksheets/sheet18.xml><?xml version="1.0" encoding="utf-8"?>
<worksheet xmlns="http://schemas.openxmlformats.org/spreadsheetml/2006/main" xmlns:r="http://schemas.openxmlformats.org/officeDocument/2006/relationships">
  <dimension ref="A1:R32"/>
  <sheetViews>
    <sheetView zoomScalePageLayoutView="0" workbookViewId="0" topLeftCell="A1">
      <selection activeCell="E25" sqref="E25"/>
    </sheetView>
  </sheetViews>
  <sheetFormatPr defaultColWidth="9.33203125" defaultRowHeight="12.75"/>
  <cols>
    <col min="1" max="1" width="5" style="37" customWidth="1"/>
    <col min="2" max="2" width="40.33203125" style="37" customWidth="1"/>
    <col min="3" max="3" width="11.16015625" style="37" bestFit="1" customWidth="1"/>
    <col min="4" max="4" width="8.33203125" style="37" customWidth="1"/>
    <col min="5" max="5" width="11.16015625" style="37" bestFit="1" customWidth="1"/>
    <col min="6" max="6" width="8.83203125" style="37" customWidth="1"/>
    <col min="7" max="7" width="10.66015625" style="37" bestFit="1" customWidth="1"/>
    <col min="8" max="8" width="8.16015625" style="37" customWidth="1"/>
    <col min="9" max="9" width="10.66015625" style="37" bestFit="1" customWidth="1"/>
    <col min="10" max="10" width="7.83203125" style="37" customWidth="1"/>
    <col min="11" max="11" width="10.66015625" style="37" bestFit="1" customWidth="1"/>
    <col min="12" max="12" width="8.16015625" style="37" customWidth="1"/>
    <col min="13" max="13" width="10.66015625" style="37" bestFit="1" customWidth="1"/>
    <col min="14" max="14" width="8.16015625" style="37" customWidth="1"/>
    <col min="15" max="15" width="10.66015625" style="37" bestFit="1" customWidth="1"/>
    <col min="16" max="16" width="8.83203125" style="37" customWidth="1"/>
    <col min="17" max="17" width="10.66015625" style="37" bestFit="1" customWidth="1"/>
    <col min="18" max="18" width="9.5" style="37" customWidth="1"/>
    <col min="19" max="16384" width="9.33203125" style="37" customWidth="1"/>
  </cols>
  <sheetData>
    <row r="1" ht="15.75">
      <c r="A1" s="36"/>
    </row>
    <row r="2" spans="2:18" ht="15">
      <c r="B2" s="39" t="s">
        <v>342</v>
      </c>
      <c r="C2" s="40"/>
      <c r="D2" s="40"/>
      <c r="E2" s="40"/>
      <c r="F2" s="40"/>
      <c r="G2" s="40"/>
      <c r="H2" s="40"/>
      <c r="I2" s="40"/>
      <c r="J2" s="40"/>
      <c r="K2" s="40"/>
      <c r="L2" s="40"/>
      <c r="M2" s="40"/>
      <c r="N2" s="40"/>
      <c r="O2" s="40"/>
      <c r="P2" s="40"/>
      <c r="Q2" s="40"/>
      <c r="R2" s="40"/>
    </row>
    <row r="3" spans="2:18" ht="15.75">
      <c r="B3" s="41" t="s">
        <v>343</v>
      </c>
      <c r="C3" s="40"/>
      <c r="D3" s="40"/>
      <c r="E3" s="40"/>
      <c r="F3" s="40"/>
      <c r="G3" s="40"/>
      <c r="H3" s="40"/>
      <c r="I3" s="40"/>
      <c r="J3" s="40"/>
      <c r="K3" s="40"/>
      <c r="L3" s="40"/>
      <c r="M3" s="40"/>
      <c r="N3" s="40"/>
      <c r="O3" s="40"/>
      <c r="P3" s="40"/>
      <c r="Q3" s="40"/>
      <c r="R3" s="40"/>
    </row>
    <row r="4" spans="2:18" ht="15">
      <c r="B4" s="39" t="s">
        <v>327</v>
      </c>
      <c r="C4" s="40"/>
      <c r="D4" s="40"/>
      <c r="E4" s="40"/>
      <c r="F4" s="40"/>
      <c r="G4" s="40"/>
      <c r="H4" s="40"/>
      <c r="I4" s="40"/>
      <c r="J4" s="40"/>
      <c r="K4" s="40"/>
      <c r="L4" s="40"/>
      <c r="M4" s="40"/>
      <c r="N4" s="40"/>
      <c r="O4" s="40"/>
      <c r="P4" s="40"/>
      <c r="Q4" s="40"/>
      <c r="R4" s="40"/>
    </row>
    <row r="5" spans="2:18" ht="15">
      <c r="B5" s="252" t="s">
        <v>344</v>
      </c>
      <c r="C5" s="64" t="s">
        <v>44</v>
      </c>
      <c r="D5" s="65"/>
      <c r="E5" s="65"/>
      <c r="F5" s="65"/>
      <c r="G5" s="65"/>
      <c r="H5" s="65"/>
      <c r="I5" s="65"/>
      <c r="J5" s="65"/>
      <c r="K5" s="65"/>
      <c r="L5" s="66"/>
      <c r="M5" s="65"/>
      <c r="N5" s="67"/>
      <c r="O5" s="64" t="s">
        <v>45</v>
      </c>
      <c r="P5" s="65"/>
      <c r="Q5" s="65"/>
      <c r="R5" s="67"/>
    </row>
    <row r="6" spans="2:18" ht="15">
      <c r="B6" s="297"/>
      <c r="C6" s="68" t="s">
        <v>47</v>
      </c>
      <c r="D6" s="95"/>
      <c r="E6" s="70" t="s">
        <v>48</v>
      </c>
      <c r="F6" s="95"/>
      <c r="G6" s="70" t="s">
        <v>49</v>
      </c>
      <c r="H6" s="95"/>
      <c r="I6" s="70" t="s">
        <v>50</v>
      </c>
      <c r="J6" s="95"/>
      <c r="K6" s="70" t="s">
        <v>133</v>
      </c>
      <c r="L6" s="95"/>
      <c r="M6" s="96" t="s">
        <v>56</v>
      </c>
      <c r="N6" s="95"/>
      <c r="O6" s="70" t="s">
        <v>53</v>
      </c>
      <c r="P6" s="95"/>
      <c r="Q6" s="70" t="s">
        <v>54</v>
      </c>
      <c r="R6" s="69"/>
    </row>
    <row r="7" spans="2:18" ht="15">
      <c r="B7" s="298"/>
      <c r="C7" s="97" t="s">
        <v>22</v>
      </c>
      <c r="D7" s="98" t="s">
        <v>55</v>
      </c>
      <c r="E7" s="97" t="s">
        <v>22</v>
      </c>
      <c r="F7" s="98" t="s">
        <v>55</v>
      </c>
      <c r="G7" s="97" t="s">
        <v>22</v>
      </c>
      <c r="H7" s="98" t="s">
        <v>55</v>
      </c>
      <c r="I7" s="97" t="s">
        <v>22</v>
      </c>
      <c r="J7" s="98" t="s">
        <v>55</v>
      </c>
      <c r="K7" s="97" t="s">
        <v>22</v>
      </c>
      <c r="L7" s="99" t="s">
        <v>55</v>
      </c>
      <c r="M7" s="100" t="s">
        <v>22</v>
      </c>
      <c r="N7" s="98" t="s">
        <v>55</v>
      </c>
      <c r="O7" s="97" t="s">
        <v>22</v>
      </c>
      <c r="P7" s="98" t="s">
        <v>55</v>
      </c>
      <c r="Q7" s="97" t="s">
        <v>22</v>
      </c>
      <c r="R7" s="73" t="s">
        <v>55</v>
      </c>
    </row>
    <row r="8" spans="2:18" ht="15">
      <c r="B8" s="223" t="s">
        <v>328</v>
      </c>
      <c r="C8" s="237"/>
      <c r="D8" s="238"/>
      <c r="E8" s="237"/>
      <c r="F8" s="238"/>
      <c r="G8" s="237"/>
      <c r="H8" s="238"/>
      <c r="I8" s="237"/>
      <c r="J8" s="238"/>
      <c r="K8" s="237"/>
      <c r="L8" s="239"/>
      <c r="M8" s="240"/>
      <c r="N8" s="238"/>
      <c r="O8" s="237"/>
      <c r="P8" s="238"/>
      <c r="Q8" s="237"/>
      <c r="R8" s="219"/>
    </row>
    <row r="9" spans="2:18" ht="15">
      <c r="B9" s="225" t="s">
        <v>329</v>
      </c>
      <c r="C9" s="113">
        <v>105929</v>
      </c>
      <c r="D9" s="51">
        <v>87.37781590517277</v>
      </c>
      <c r="E9" s="113">
        <v>79758</v>
      </c>
      <c r="F9" s="51">
        <v>87.15864013375733</v>
      </c>
      <c r="G9" s="113">
        <v>19946</v>
      </c>
      <c r="H9" s="51">
        <v>87.88719982374973</v>
      </c>
      <c r="I9" s="113">
        <v>677</v>
      </c>
      <c r="J9" s="51">
        <v>88.61256544502618</v>
      </c>
      <c r="K9" s="50">
        <v>3769</v>
      </c>
      <c r="L9" s="75">
        <v>89.99522445081183</v>
      </c>
      <c r="M9" s="93">
        <v>1487</v>
      </c>
      <c r="N9" s="105">
        <v>85.50891316848764</v>
      </c>
      <c r="O9" s="50">
        <v>2811</v>
      </c>
      <c r="P9" s="51">
        <v>70.4687891702181</v>
      </c>
      <c r="Q9" s="50">
        <v>7138</v>
      </c>
      <c r="R9" s="51">
        <v>82.21607924441373</v>
      </c>
    </row>
    <row r="10" spans="2:18" ht="15">
      <c r="B10" s="225" t="s">
        <v>330</v>
      </c>
      <c r="C10" s="113">
        <v>4726</v>
      </c>
      <c r="D10" s="51">
        <v>3.898342833103744</v>
      </c>
      <c r="E10" s="113">
        <v>3726</v>
      </c>
      <c r="F10" s="51">
        <v>4.071730649444317</v>
      </c>
      <c r="G10" s="113">
        <v>742</v>
      </c>
      <c r="H10" s="51">
        <v>3.2694426085040758</v>
      </c>
      <c r="I10" s="113">
        <v>30</v>
      </c>
      <c r="J10" s="51">
        <v>3.926701570680628</v>
      </c>
      <c r="K10" s="50">
        <v>165</v>
      </c>
      <c r="L10" s="75">
        <v>3.9398280802292263</v>
      </c>
      <c r="M10" s="93">
        <v>49</v>
      </c>
      <c r="N10" s="105">
        <v>2.8177113283496262</v>
      </c>
      <c r="O10" s="50">
        <v>177</v>
      </c>
      <c r="P10" s="51">
        <v>4.437202306342441</v>
      </c>
      <c r="Q10" s="50">
        <v>278</v>
      </c>
      <c r="R10" s="51">
        <v>3.2020271826768023</v>
      </c>
    </row>
    <row r="11" spans="2:18" ht="15">
      <c r="B11" s="225" t="s">
        <v>331</v>
      </c>
      <c r="C11" s="113">
        <v>8387</v>
      </c>
      <c r="D11" s="51">
        <v>6.918197490740817</v>
      </c>
      <c r="E11" s="113">
        <v>6288</v>
      </c>
      <c r="F11" s="51">
        <v>6.8714552666950794</v>
      </c>
      <c r="G11" s="113">
        <v>1678</v>
      </c>
      <c r="H11" s="51">
        <v>7.39369905265477</v>
      </c>
      <c r="I11" s="113">
        <v>46</v>
      </c>
      <c r="J11" s="51">
        <v>6.020942408376963</v>
      </c>
      <c r="K11" s="50">
        <v>184</v>
      </c>
      <c r="L11" s="75">
        <v>4.393505253104107</v>
      </c>
      <c r="M11" s="93">
        <v>174</v>
      </c>
      <c r="N11" s="105">
        <v>10.005750431282348</v>
      </c>
      <c r="O11" s="50">
        <v>949</v>
      </c>
      <c r="P11" s="51">
        <v>23.790423665078965</v>
      </c>
      <c r="Q11" s="50">
        <v>1067</v>
      </c>
      <c r="R11" s="51">
        <v>12.28979497811564</v>
      </c>
    </row>
    <row r="12" spans="2:18" ht="15">
      <c r="B12" s="236"/>
      <c r="C12" s="237"/>
      <c r="D12" s="238"/>
      <c r="E12" s="237"/>
      <c r="F12" s="238"/>
      <c r="G12" s="237"/>
      <c r="H12" s="238"/>
      <c r="I12" s="237"/>
      <c r="J12" s="238"/>
      <c r="K12" s="237"/>
      <c r="L12" s="239"/>
      <c r="M12" s="240"/>
      <c r="N12" s="238"/>
      <c r="O12" s="237"/>
      <c r="P12" s="238"/>
      <c r="Q12" s="237"/>
      <c r="R12" s="219"/>
    </row>
    <row r="13" spans="2:18" s="58" customFormat="1" ht="19.5" customHeight="1">
      <c r="B13" s="241" t="s">
        <v>345</v>
      </c>
      <c r="C13" s="50"/>
      <c r="D13" s="51"/>
      <c r="E13" s="50"/>
      <c r="F13" s="102"/>
      <c r="G13" s="50"/>
      <c r="H13" s="51"/>
      <c r="I13" s="56"/>
      <c r="J13" s="102"/>
      <c r="K13" s="56"/>
      <c r="L13" s="103"/>
      <c r="M13" s="55"/>
      <c r="N13" s="106"/>
      <c r="O13" s="50"/>
      <c r="P13" s="102"/>
      <c r="Q13" s="50"/>
      <c r="R13" s="102"/>
    </row>
    <row r="14" spans="2:18" s="58" customFormat="1" ht="19.5" customHeight="1">
      <c r="B14" s="104" t="s">
        <v>332</v>
      </c>
      <c r="C14" s="50">
        <v>79065</v>
      </c>
      <c r="D14" s="51">
        <v>65.2184672237299</v>
      </c>
      <c r="E14" s="50">
        <v>59452</v>
      </c>
      <c r="F14" s="51">
        <v>64.96847304636702</v>
      </c>
      <c r="G14" s="50">
        <v>15148</v>
      </c>
      <c r="H14" s="51">
        <v>66.74597929059264</v>
      </c>
      <c r="I14" s="50">
        <v>480</v>
      </c>
      <c r="J14" s="51">
        <v>62.82722513089005</v>
      </c>
      <c r="K14" s="50">
        <v>2593</v>
      </c>
      <c r="L14" s="75">
        <v>61.914995224450806</v>
      </c>
      <c r="M14" s="93">
        <v>1177</v>
      </c>
      <c r="N14" s="105">
        <v>67.68257619321449</v>
      </c>
      <c r="O14" s="50">
        <v>2739</v>
      </c>
      <c r="P14" s="51">
        <v>68.6638255201805</v>
      </c>
      <c r="Q14" s="50">
        <v>5959</v>
      </c>
      <c r="R14" s="51">
        <v>68.63625892651463</v>
      </c>
    </row>
    <row r="15" spans="2:18" s="58" customFormat="1" ht="19.5" customHeight="1">
      <c r="B15" s="92" t="s">
        <v>333</v>
      </c>
      <c r="C15" s="50">
        <v>797</v>
      </c>
      <c r="D15" s="51">
        <v>0.6574226064290487</v>
      </c>
      <c r="E15" s="50">
        <v>640</v>
      </c>
      <c r="F15" s="51">
        <v>0.6993847599689648</v>
      </c>
      <c r="G15" s="50">
        <v>86</v>
      </c>
      <c r="H15" s="51">
        <v>0.3789380920907689</v>
      </c>
      <c r="I15" s="50">
        <v>2</v>
      </c>
      <c r="J15" s="51">
        <v>0.2617801047120419</v>
      </c>
      <c r="K15" s="50">
        <v>54</v>
      </c>
      <c r="L15" s="75">
        <v>1.2893982808022924</v>
      </c>
      <c r="M15" s="107">
        <v>8</v>
      </c>
      <c r="N15" s="105">
        <v>0.46003450258769407</v>
      </c>
      <c r="O15" s="50">
        <v>29</v>
      </c>
      <c r="P15" s="51">
        <v>0.7269992479318125</v>
      </c>
      <c r="Q15" s="50">
        <v>53</v>
      </c>
      <c r="R15" s="51">
        <v>0.6104584197189588</v>
      </c>
    </row>
    <row r="16" spans="2:18" s="58" customFormat="1" ht="19.5" customHeight="1">
      <c r="B16" s="92" t="s">
        <v>334</v>
      </c>
      <c r="C16" s="50">
        <v>3045</v>
      </c>
      <c r="D16" s="51">
        <v>2.5117337974610456</v>
      </c>
      <c r="E16" s="50">
        <v>2463</v>
      </c>
      <c r="F16" s="51">
        <v>2.691538537193063</v>
      </c>
      <c r="G16" s="50">
        <v>342</v>
      </c>
      <c r="H16" s="51">
        <v>1.5069398545935229</v>
      </c>
      <c r="I16" s="50">
        <v>12</v>
      </c>
      <c r="J16" s="51">
        <v>1.5706806282722512</v>
      </c>
      <c r="K16" s="50">
        <v>184</v>
      </c>
      <c r="L16" s="75">
        <v>4.393505253104107</v>
      </c>
      <c r="M16" s="93">
        <v>40</v>
      </c>
      <c r="N16" s="105">
        <v>2.3001725129384707</v>
      </c>
      <c r="O16" s="50">
        <v>125</v>
      </c>
      <c r="P16" s="51">
        <v>3.1336174479819503</v>
      </c>
      <c r="Q16" s="50">
        <v>192</v>
      </c>
      <c r="R16" s="51">
        <v>2.21147201105736</v>
      </c>
    </row>
    <row r="17" spans="2:18" s="58" customFormat="1" ht="19.5" customHeight="1">
      <c r="B17" s="104" t="s">
        <v>335</v>
      </c>
      <c r="C17" s="50">
        <v>38019</v>
      </c>
      <c r="D17" s="51">
        <v>31.360790556870764</v>
      </c>
      <c r="E17" s="50">
        <v>28691</v>
      </c>
      <c r="F17" s="51">
        <v>31.353200231671202</v>
      </c>
      <c r="G17" s="50">
        <v>7101</v>
      </c>
      <c r="H17" s="51">
        <v>31.288830138797092</v>
      </c>
      <c r="I17" s="50">
        <v>268</v>
      </c>
      <c r="J17" s="51">
        <v>35.07853403141361</v>
      </c>
      <c r="K17" s="50">
        <v>1337</v>
      </c>
      <c r="L17" s="75">
        <v>31.924546322827123</v>
      </c>
      <c r="M17" s="93">
        <v>514</v>
      </c>
      <c r="N17" s="105">
        <v>29.557216791259343</v>
      </c>
      <c r="O17" s="50">
        <v>1092</v>
      </c>
      <c r="P17" s="51">
        <v>27.375282025570318</v>
      </c>
      <c r="Q17" s="50">
        <v>2467</v>
      </c>
      <c r="R17" s="51">
        <v>28.41511172540889</v>
      </c>
    </row>
    <row r="18" spans="2:18" ht="15">
      <c r="B18" s="236"/>
      <c r="C18" s="237"/>
      <c r="D18" s="238"/>
      <c r="E18" s="237"/>
      <c r="F18" s="238"/>
      <c r="G18" s="237"/>
      <c r="H18" s="238"/>
      <c r="I18" s="237"/>
      <c r="J18" s="238"/>
      <c r="K18" s="237"/>
      <c r="L18" s="239"/>
      <c r="M18" s="240"/>
      <c r="N18" s="238"/>
      <c r="O18" s="237"/>
      <c r="P18" s="238"/>
      <c r="Q18" s="237"/>
      <c r="R18" s="219"/>
    </row>
    <row r="19" spans="2:18" ht="19.5" customHeight="1">
      <c r="B19" s="241" t="s">
        <v>270</v>
      </c>
      <c r="C19" s="50"/>
      <c r="D19" s="51"/>
      <c r="E19" s="50"/>
      <c r="F19" s="102"/>
      <c r="G19" s="50"/>
      <c r="H19" s="51"/>
      <c r="I19" s="56"/>
      <c r="J19" s="102"/>
      <c r="K19" s="56"/>
      <c r="L19" s="103"/>
      <c r="M19" s="103"/>
      <c r="N19" s="102"/>
      <c r="O19" s="50"/>
      <c r="P19" s="102"/>
      <c r="Q19" s="50"/>
      <c r="R19" s="102"/>
    </row>
    <row r="20" spans="2:18" ht="19.5" customHeight="1">
      <c r="B20" s="92" t="s">
        <v>271</v>
      </c>
      <c r="C20" s="50">
        <v>582</v>
      </c>
      <c r="D20" s="51">
        <v>0.4800752282831949</v>
      </c>
      <c r="E20" s="50">
        <v>472</v>
      </c>
      <c r="F20" s="51">
        <v>0.5157962604771116</v>
      </c>
      <c r="G20" s="50">
        <v>71</v>
      </c>
      <c r="H20" s="51">
        <v>0.31284423881912315</v>
      </c>
      <c r="I20" s="53">
        <v>5</v>
      </c>
      <c r="J20" s="51">
        <v>0.6544502617801047</v>
      </c>
      <c r="K20" s="50">
        <v>24</v>
      </c>
      <c r="L20" s="75">
        <v>0.5730659025787965</v>
      </c>
      <c r="M20" s="93">
        <v>6</v>
      </c>
      <c r="N20" s="105">
        <v>0.3450258769407705</v>
      </c>
      <c r="O20" s="50">
        <v>27</v>
      </c>
      <c r="P20" s="51">
        <v>0.6768613687641012</v>
      </c>
      <c r="Q20" s="50">
        <v>33</v>
      </c>
      <c r="R20" s="51">
        <v>0.38009675190048375</v>
      </c>
    </row>
    <row r="21" spans="2:18" ht="28.5" customHeight="1">
      <c r="B21" s="110" t="s">
        <v>272</v>
      </c>
      <c r="C21" s="50">
        <v>1230</v>
      </c>
      <c r="D21" s="51">
        <v>1.0145919772995358</v>
      </c>
      <c r="E21" s="50">
        <v>988</v>
      </c>
      <c r="F21" s="51">
        <v>1.0796752232020894</v>
      </c>
      <c r="G21" s="50">
        <v>95</v>
      </c>
      <c r="H21" s="51">
        <v>0.41859440405375636</v>
      </c>
      <c r="I21" s="50">
        <v>4</v>
      </c>
      <c r="J21" s="51">
        <v>0.5235602094240838</v>
      </c>
      <c r="K21" s="50">
        <v>126</v>
      </c>
      <c r="L21" s="75">
        <v>3.0085959885386817</v>
      </c>
      <c r="M21" s="93">
        <v>13</v>
      </c>
      <c r="N21" s="105">
        <v>0.7475560667050029</v>
      </c>
      <c r="O21" s="50">
        <v>52</v>
      </c>
      <c r="P21" s="51">
        <v>1.3035848583604914</v>
      </c>
      <c r="Q21" s="50">
        <v>54</v>
      </c>
      <c r="R21" s="51">
        <v>0.6219765031098825</v>
      </c>
    </row>
    <row r="22" spans="2:18" ht="19.5" customHeight="1">
      <c r="B22" s="92" t="s">
        <v>273</v>
      </c>
      <c r="C22" s="50">
        <v>984</v>
      </c>
      <c r="D22" s="51">
        <v>0.8116735818396285</v>
      </c>
      <c r="E22" s="50">
        <v>95</v>
      </c>
      <c r="F22" s="51">
        <v>0.10381492530789321</v>
      </c>
      <c r="G22" s="50">
        <v>828</v>
      </c>
      <c r="H22" s="51">
        <v>3.648380700594845</v>
      </c>
      <c r="I22" s="53" t="s">
        <v>25</v>
      </c>
      <c r="J22" s="53" t="s">
        <v>25</v>
      </c>
      <c r="K22" s="50">
        <v>21</v>
      </c>
      <c r="L22" s="75">
        <v>0.501432664756447</v>
      </c>
      <c r="M22" s="93">
        <v>40</v>
      </c>
      <c r="N22" s="105">
        <v>2.3001725129384707</v>
      </c>
      <c r="O22" s="50">
        <v>20</v>
      </c>
      <c r="P22" s="51">
        <v>0.5013787916771121</v>
      </c>
      <c r="Q22" s="50">
        <v>41</v>
      </c>
      <c r="R22" s="51">
        <v>0.47224141902787375</v>
      </c>
    </row>
    <row r="23" spans="2:18" ht="19.5" customHeight="1">
      <c r="B23" s="49" t="s">
        <v>274</v>
      </c>
      <c r="C23" s="50">
        <v>44</v>
      </c>
      <c r="D23" s="51">
        <v>0.03629434715543054</v>
      </c>
      <c r="E23" s="50">
        <v>33</v>
      </c>
      <c r="F23" s="51">
        <v>0.03606202668589975</v>
      </c>
      <c r="G23" s="50">
        <v>7</v>
      </c>
      <c r="H23" s="51">
        <v>0.030843798193434677</v>
      </c>
      <c r="I23" s="50">
        <v>1</v>
      </c>
      <c r="J23" s="51">
        <v>0.13089005235602094</v>
      </c>
      <c r="K23" s="50">
        <v>2</v>
      </c>
      <c r="L23" s="75">
        <v>0.04775549188156638</v>
      </c>
      <c r="M23" s="107" t="s">
        <v>25</v>
      </c>
      <c r="N23" s="107" t="s">
        <v>25</v>
      </c>
      <c r="O23" s="107" t="s">
        <v>25</v>
      </c>
      <c r="P23" s="107" t="s">
        <v>25</v>
      </c>
      <c r="Q23" s="50">
        <v>5</v>
      </c>
      <c r="R23" s="51">
        <v>0.05759041695461876</v>
      </c>
    </row>
    <row r="24" spans="2:18" ht="19.5" customHeight="1">
      <c r="B24" s="110" t="s">
        <v>275</v>
      </c>
      <c r="C24" s="50">
        <v>116</v>
      </c>
      <c r="D24" s="51">
        <v>0.09568509704613506</v>
      </c>
      <c r="E24" s="50">
        <v>79</v>
      </c>
      <c r="F24" s="51">
        <v>0.0863303063086691</v>
      </c>
      <c r="G24" s="50">
        <v>31</v>
      </c>
      <c r="H24" s="51">
        <v>0.13659396342806787</v>
      </c>
      <c r="I24" s="50">
        <v>79</v>
      </c>
      <c r="J24" s="51">
        <v>10.340314136125654</v>
      </c>
      <c r="K24" s="50">
        <v>79</v>
      </c>
      <c r="L24" s="75">
        <v>1.886341929321872</v>
      </c>
      <c r="M24" s="93">
        <v>79</v>
      </c>
      <c r="N24" s="105">
        <v>4.5428407130534785</v>
      </c>
      <c r="O24" s="50">
        <v>3</v>
      </c>
      <c r="P24" s="51">
        <v>0.0752068187515668</v>
      </c>
      <c r="Q24" s="50">
        <v>12</v>
      </c>
      <c r="R24" s="51">
        <v>0.138217000691085</v>
      </c>
    </row>
    <row r="25" spans="2:18" ht="28.5" customHeight="1">
      <c r="B25" s="110" t="s">
        <v>276</v>
      </c>
      <c r="C25" s="50">
        <v>309</v>
      </c>
      <c r="D25" s="51">
        <v>0.2548853016142736</v>
      </c>
      <c r="E25" s="50">
        <v>227</v>
      </c>
      <c r="F25" s="51">
        <v>0.24806303205149222</v>
      </c>
      <c r="G25" s="50">
        <v>59</v>
      </c>
      <c r="H25" s="51">
        <v>0.25996915620180655</v>
      </c>
      <c r="I25" s="50">
        <v>5</v>
      </c>
      <c r="J25" s="51">
        <v>0.6544502617801047</v>
      </c>
      <c r="K25" s="50">
        <v>11</v>
      </c>
      <c r="L25" s="75">
        <v>0.2626552053486151</v>
      </c>
      <c r="M25" s="93">
        <v>227</v>
      </c>
      <c r="N25" s="105">
        <v>13.05347901092582</v>
      </c>
      <c r="O25" s="50">
        <v>13</v>
      </c>
      <c r="P25" s="51">
        <v>0.32589621459012286</v>
      </c>
      <c r="Q25" s="50">
        <v>29</v>
      </c>
      <c r="R25" s="51">
        <v>0.33402441833678875</v>
      </c>
    </row>
    <row r="26" spans="2:18" ht="19.5" customHeight="1">
      <c r="B26" s="46" t="s">
        <v>277</v>
      </c>
      <c r="C26" s="108">
        <v>116879</v>
      </c>
      <c r="D26" s="79">
        <v>96.41015911771743</v>
      </c>
      <c r="E26" s="47">
        <v>88924</v>
      </c>
      <c r="F26" s="79">
        <v>97.17514124293785</v>
      </c>
      <c r="G26" s="47">
        <v>21285</v>
      </c>
      <c r="H26" s="48">
        <v>93.7871777924653</v>
      </c>
      <c r="I26" s="47">
        <v>747</v>
      </c>
      <c r="J26" s="48">
        <v>97.77486910994764</v>
      </c>
      <c r="K26" s="47">
        <v>3941</v>
      </c>
      <c r="L26" s="79">
        <v>94.10219675262655</v>
      </c>
      <c r="M26" s="108">
        <v>1657</v>
      </c>
      <c r="N26" s="242">
        <v>95.28464634847613</v>
      </c>
      <c r="O26" s="47">
        <v>3828</v>
      </c>
      <c r="P26" s="48">
        <v>95.96390072699926</v>
      </c>
      <c r="Q26" s="47">
        <v>8449</v>
      </c>
      <c r="R26" s="48">
        <v>97.31628656991477</v>
      </c>
    </row>
    <row r="27" spans="2:18" s="58" customFormat="1" ht="19.5" customHeight="1">
      <c r="B27" s="46" t="s">
        <v>158</v>
      </c>
      <c r="C27" s="47">
        <v>121231</v>
      </c>
      <c r="D27" s="48">
        <v>100</v>
      </c>
      <c r="E27" s="47">
        <v>91509</v>
      </c>
      <c r="F27" s="48">
        <v>100</v>
      </c>
      <c r="G27" s="47">
        <v>22695</v>
      </c>
      <c r="H27" s="48">
        <v>100</v>
      </c>
      <c r="I27" s="47">
        <v>764</v>
      </c>
      <c r="J27" s="48">
        <v>100</v>
      </c>
      <c r="K27" s="47">
        <v>4188</v>
      </c>
      <c r="L27" s="79">
        <v>100</v>
      </c>
      <c r="M27" s="108">
        <v>1739</v>
      </c>
      <c r="N27" s="48">
        <v>100</v>
      </c>
      <c r="O27" s="47">
        <v>3989</v>
      </c>
      <c r="P27" s="48">
        <v>100</v>
      </c>
      <c r="Q27" s="47">
        <v>8682</v>
      </c>
      <c r="R27" s="48">
        <v>100</v>
      </c>
    </row>
    <row r="28" spans="2:18" ht="39" customHeight="1">
      <c r="B28" s="295" t="s">
        <v>346</v>
      </c>
      <c r="C28" s="295"/>
      <c r="D28" s="295"/>
      <c r="E28" s="295"/>
      <c r="F28" s="295"/>
      <c r="G28" s="295"/>
      <c r="H28" s="295"/>
      <c r="I28" s="295"/>
      <c r="J28" s="295"/>
      <c r="K28" s="295"/>
      <c r="L28" s="295"/>
      <c r="M28" s="295"/>
      <c r="N28" s="295"/>
      <c r="O28" s="295"/>
      <c r="P28" s="295"/>
      <c r="Q28" s="295"/>
      <c r="R28" s="295"/>
    </row>
    <row r="29" spans="2:18" ht="33.75" customHeight="1">
      <c r="B29" s="295" t="s">
        <v>208</v>
      </c>
      <c r="C29" s="295"/>
      <c r="D29" s="295"/>
      <c r="E29" s="295"/>
      <c r="F29" s="295"/>
      <c r="G29" s="295"/>
      <c r="H29" s="295"/>
      <c r="I29" s="295"/>
      <c r="J29" s="295"/>
      <c r="K29" s="295"/>
      <c r="L29" s="295"/>
      <c r="M29" s="295"/>
      <c r="N29" s="295"/>
      <c r="O29" s="295"/>
      <c r="P29" s="295"/>
      <c r="Q29" s="295"/>
      <c r="R29" s="295"/>
    </row>
    <row r="30" spans="2:18" ht="19.5" customHeight="1">
      <c r="B30" s="296" t="s">
        <v>257</v>
      </c>
      <c r="C30" s="294"/>
      <c r="D30" s="294"/>
      <c r="E30" s="294"/>
      <c r="F30" s="294"/>
      <c r="G30" s="294"/>
      <c r="H30" s="294"/>
      <c r="I30" s="294"/>
      <c r="J30" s="294"/>
      <c r="K30" s="294"/>
      <c r="L30" s="294"/>
      <c r="M30" s="294"/>
      <c r="N30" s="294"/>
      <c r="O30" s="294"/>
      <c r="P30" s="294"/>
      <c r="Q30" s="294"/>
      <c r="R30" s="294"/>
    </row>
    <row r="32" ht="15">
      <c r="B32" s="37" t="s">
        <v>165</v>
      </c>
    </row>
  </sheetData>
  <sheetProtection/>
  <mergeCells count="4">
    <mergeCell ref="B5:B7"/>
    <mergeCell ref="B28:R28"/>
    <mergeCell ref="B29:R29"/>
    <mergeCell ref="B30:R3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R24"/>
  <sheetViews>
    <sheetView zoomScalePageLayoutView="0" workbookViewId="0" topLeftCell="A1">
      <selection activeCell="B3" sqref="B3"/>
    </sheetView>
  </sheetViews>
  <sheetFormatPr defaultColWidth="9.33203125" defaultRowHeight="12.75"/>
  <cols>
    <col min="1" max="1" width="4.5" style="1" customWidth="1"/>
    <col min="2" max="2" width="38.5" style="1" customWidth="1"/>
    <col min="3" max="3" width="11.16015625" style="1" bestFit="1" customWidth="1"/>
    <col min="4" max="4" width="6.66015625" style="1" bestFit="1" customWidth="1"/>
    <col min="5" max="5" width="10.66015625" style="1" bestFit="1" customWidth="1"/>
    <col min="6" max="6" width="6.66015625" style="1" bestFit="1" customWidth="1"/>
    <col min="7" max="7" width="10.66015625" style="1" bestFit="1" customWidth="1"/>
    <col min="8" max="8" width="6.66015625" style="1" bestFit="1" customWidth="1"/>
    <col min="9" max="9" width="10.66015625" style="1" bestFit="1" customWidth="1"/>
    <col min="10" max="10" width="6.66015625" style="1" bestFit="1" customWidth="1"/>
    <col min="11" max="11" width="10.66015625" style="1" bestFit="1" customWidth="1"/>
    <col min="12" max="12" width="6.66015625" style="1" bestFit="1" customWidth="1"/>
    <col min="13" max="13" width="10.66015625" style="1" bestFit="1" customWidth="1"/>
    <col min="14" max="14" width="6.66015625" style="1" bestFit="1" customWidth="1"/>
    <col min="15" max="15" width="10.66015625" style="1" bestFit="1" customWidth="1"/>
    <col min="16" max="16" width="7.16015625" style="1" customWidth="1"/>
    <col min="17" max="17" width="10.66015625" style="1" bestFit="1" customWidth="1"/>
    <col min="18" max="18" width="6.66015625" style="1" bestFit="1" customWidth="1"/>
    <col min="19" max="16384" width="9.33203125" style="1" customWidth="1"/>
  </cols>
  <sheetData>
    <row r="1" ht="15.75">
      <c r="A1" s="36"/>
    </row>
    <row r="2" spans="2:18" ht="15">
      <c r="B2" s="39" t="s">
        <v>350</v>
      </c>
      <c r="C2" s="40"/>
      <c r="D2" s="40"/>
      <c r="E2" s="40"/>
      <c r="F2" s="40"/>
      <c r="G2" s="40"/>
      <c r="H2" s="40"/>
      <c r="I2" s="40"/>
      <c r="J2" s="40"/>
      <c r="K2" s="40"/>
      <c r="L2" s="40"/>
      <c r="M2" s="40"/>
      <c r="N2" s="40"/>
      <c r="O2" s="40"/>
      <c r="P2" s="40"/>
      <c r="Q2" s="40"/>
      <c r="R2" s="40"/>
    </row>
    <row r="3" spans="2:18" ht="15.75">
      <c r="B3" s="41" t="s">
        <v>351</v>
      </c>
      <c r="C3" s="40"/>
      <c r="D3" s="40"/>
      <c r="E3" s="40"/>
      <c r="F3" s="40"/>
      <c r="G3" s="40"/>
      <c r="H3" s="40"/>
      <c r="I3" s="40"/>
      <c r="J3" s="40"/>
      <c r="K3" s="40"/>
      <c r="L3" s="40"/>
      <c r="M3" s="40"/>
      <c r="N3" s="40"/>
      <c r="O3" s="40"/>
      <c r="P3" s="40"/>
      <c r="Q3" s="40"/>
      <c r="R3" s="40"/>
    </row>
    <row r="4" spans="2:18" ht="15.75">
      <c r="B4" s="41" t="s">
        <v>1</v>
      </c>
      <c r="C4" s="40"/>
      <c r="D4" s="40"/>
      <c r="E4" s="40"/>
      <c r="F4" s="40"/>
      <c r="G4" s="40"/>
      <c r="H4" s="40"/>
      <c r="I4" s="40"/>
      <c r="J4" s="40"/>
      <c r="K4" s="40"/>
      <c r="L4" s="40"/>
      <c r="M4" s="40"/>
      <c r="N4" s="40"/>
      <c r="O4" s="40"/>
      <c r="P4" s="40"/>
      <c r="Q4" s="40"/>
      <c r="R4" s="40"/>
    </row>
    <row r="5" spans="2:18" ht="15">
      <c r="B5" s="39" t="s">
        <v>262</v>
      </c>
      <c r="C5" s="40"/>
      <c r="D5" s="40"/>
      <c r="E5" s="40"/>
      <c r="F5" s="40"/>
      <c r="G5" s="40"/>
      <c r="H5" s="40"/>
      <c r="I5" s="40"/>
      <c r="J5" s="40"/>
      <c r="K5" s="40"/>
      <c r="L5" s="40"/>
      <c r="M5" s="40"/>
      <c r="N5" s="40"/>
      <c r="O5" s="40"/>
      <c r="P5" s="40"/>
      <c r="Q5" s="40"/>
      <c r="R5" s="40"/>
    </row>
    <row r="6" spans="2:18" ht="15">
      <c r="B6" s="248" t="s">
        <v>166</v>
      </c>
      <c r="C6" s="64" t="s">
        <v>44</v>
      </c>
      <c r="D6" s="65"/>
      <c r="E6" s="65"/>
      <c r="F6" s="65"/>
      <c r="G6" s="65"/>
      <c r="H6" s="65"/>
      <c r="I6" s="65"/>
      <c r="J6" s="65"/>
      <c r="K6" s="65"/>
      <c r="L6" s="66"/>
      <c r="M6" s="65"/>
      <c r="N6" s="67"/>
      <c r="O6" s="64" t="s">
        <v>45</v>
      </c>
      <c r="P6" s="65"/>
      <c r="Q6" s="65"/>
      <c r="R6" s="67"/>
    </row>
    <row r="7" spans="2:18" ht="15">
      <c r="B7" s="305"/>
      <c r="C7" s="68" t="s">
        <v>47</v>
      </c>
      <c r="D7" s="69"/>
      <c r="E7" s="70" t="s">
        <v>48</v>
      </c>
      <c r="F7" s="69"/>
      <c r="G7" s="70" t="s">
        <v>49</v>
      </c>
      <c r="H7" s="69"/>
      <c r="I7" s="70" t="s">
        <v>50</v>
      </c>
      <c r="J7" s="69"/>
      <c r="K7" s="70" t="s">
        <v>51</v>
      </c>
      <c r="L7" s="69"/>
      <c r="M7" s="71" t="s">
        <v>219</v>
      </c>
      <c r="N7" s="69"/>
      <c r="O7" s="70" t="s">
        <v>53</v>
      </c>
      <c r="P7" s="69"/>
      <c r="Q7" s="70" t="s">
        <v>54</v>
      </c>
      <c r="R7" s="69"/>
    </row>
    <row r="8" spans="2:18" ht="15">
      <c r="B8" s="306"/>
      <c r="C8" s="73" t="s">
        <v>22</v>
      </c>
      <c r="D8" s="73" t="s">
        <v>55</v>
      </c>
      <c r="E8" s="73" t="s">
        <v>22</v>
      </c>
      <c r="F8" s="73" t="s">
        <v>55</v>
      </c>
      <c r="G8" s="73" t="s">
        <v>22</v>
      </c>
      <c r="H8" s="73" t="s">
        <v>55</v>
      </c>
      <c r="I8" s="73" t="s">
        <v>22</v>
      </c>
      <c r="J8" s="73" t="s">
        <v>55</v>
      </c>
      <c r="K8" s="44" t="s">
        <v>22</v>
      </c>
      <c r="L8" s="44" t="s">
        <v>55</v>
      </c>
      <c r="M8" s="44" t="s">
        <v>22</v>
      </c>
      <c r="N8" s="73" t="s">
        <v>55</v>
      </c>
      <c r="O8" s="73" t="s">
        <v>22</v>
      </c>
      <c r="P8" s="73" t="s">
        <v>55</v>
      </c>
      <c r="Q8" s="73" t="s">
        <v>22</v>
      </c>
      <c r="R8" s="73" t="s">
        <v>55</v>
      </c>
    </row>
    <row r="9" spans="2:18" ht="32.25" customHeight="1">
      <c r="B9" s="92" t="s">
        <v>352</v>
      </c>
      <c r="C9" s="50">
        <v>4287</v>
      </c>
      <c r="D9" s="51">
        <v>3.5362242330756986</v>
      </c>
      <c r="E9" s="50">
        <v>3358</v>
      </c>
      <c r="F9" s="51">
        <v>3.6695844124621626</v>
      </c>
      <c r="G9" s="50">
        <v>684</v>
      </c>
      <c r="H9" s="51">
        <v>3.0138797091870457</v>
      </c>
      <c r="I9" s="50">
        <v>30</v>
      </c>
      <c r="J9" s="51">
        <v>3.926701570680628</v>
      </c>
      <c r="K9" s="93">
        <v>161</v>
      </c>
      <c r="L9" s="75">
        <v>3.844317096466093</v>
      </c>
      <c r="M9" s="53">
        <v>30</v>
      </c>
      <c r="N9" s="75">
        <v>1.7251293847038527</v>
      </c>
      <c r="O9" s="50">
        <v>195</v>
      </c>
      <c r="P9" s="51">
        <v>4.888443218851843</v>
      </c>
      <c r="Q9" s="50">
        <v>248</v>
      </c>
      <c r="R9" s="51">
        <v>2.85648468094909</v>
      </c>
    </row>
    <row r="10" spans="2:18" ht="34.5" customHeight="1">
      <c r="B10" s="92" t="s">
        <v>353</v>
      </c>
      <c r="C10" s="50">
        <v>947</v>
      </c>
      <c r="D10" s="51">
        <v>0.7811533353680165</v>
      </c>
      <c r="E10" s="50">
        <v>746</v>
      </c>
      <c r="F10" s="51">
        <v>0.8152203608388247</v>
      </c>
      <c r="G10" s="50">
        <v>153</v>
      </c>
      <c r="H10" s="51">
        <v>0.6741573033707865</v>
      </c>
      <c r="I10" s="50">
        <v>5</v>
      </c>
      <c r="J10" s="51">
        <v>0.6544502617801047</v>
      </c>
      <c r="K10" s="93">
        <v>37</v>
      </c>
      <c r="L10" s="75">
        <v>0.8834765998089781</v>
      </c>
      <c r="M10" s="93">
        <v>1</v>
      </c>
      <c r="N10" s="75">
        <v>0.05750431282346176</v>
      </c>
      <c r="O10" s="50">
        <v>30</v>
      </c>
      <c r="P10" s="51">
        <v>0.7520681875156681</v>
      </c>
      <c r="Q10" s="50">
        <v>59</v>
      </c>
      <c r="R10" s="51">
        <v>0.6795669200645013</v>
      </c>
    </row>
    <row r="11" spans="2:18" ht="30" customHeight="1">
      <c r="B11" s="92" t="s">
        <v>354</v>
      </c>
      <c r="C11" s="50">
        <v>7417</v>
      </c>
      <c r="D11" s="51">
        <v>6.118072110268826</v>
      </c>
      <c r="E11" s="50">
        <v>5121</v>
      </c>
      <c r="F11" s="51">
        <v>5.59617086843917</v>
      </c>
      <c r="G11" s="50">
        <v>1905</v>
      </c>
      <c r="H11" s="51">
        <v>8.39391936549901</v>
      </c>
      <c r="I11" s="50">
        <v>45</v>
      </c>
      <c r="J11" s="51">
        <v>5.890052356020942</v>
      </c>
      <c r="K11" s="93">
        <v>263</v>
      </c>
      <c r="L11" s="75">
        <v>6.279847182425979</v>
      </c>
      <c r="M11" s="107">
        <v>58</v>
      </c>
      <c r="N11" s="75">
        <v>3.3352501437607818</v>
      </c>
      <c r="O11" s="50">
        <v>226</v>
      </c>
      <c r="P11" s="51">
        <v>5.6655803459513665</v>
      </c>
      <c r="Q11" s="50">
        <v>402</v>
      </c>
      <c r="R11" s="51">
        <v>4.630269523151347</v>
      </c>
    </row>
    <row r="12" spans="2:18" ht="33.75" customHeight="1">
      <c r="B12" s="92" t="s">
        <v>355</v>
      </c>
      <c r="C12" s="50">
        <v>373</v>
      </c>
      <c r="D12" s="51">
        <v>0.3076770792948998</v>
      </c>
      <c r="E12" s="50">
        <v>287</v>
      </c>
      <c r="F12" s="51">
        <v>0.31363035329858263</v>
      </c>
      <c r="G12" s="50">
        <v>71</v>
      </c>
      <c r="H12" s="51">
        <v>0.31284423881912315</v>
      </c>
      <c r="I12" s="50">
        <v>2</v>
      </c>
      <c r="J12" s="51">
        <v>0.2617801047120419</v>
      </c>
      <c r="K12" s="93">
        <v>9</v>
      </c>
      <c r="L12" s="75">
        <v>0.21489971346704873</v>
      </c>
      <c r="M12" s="53">
        <v>1</v>
      </c>
      <c r="N12" s="75">
        <v>0.05750431282346176</v>
      </c>
      <c r="O12" s="50">
        <v>9</v>
      </c>
      <c r="P12" s="51">
        <v>0.22562045625470042</v>
      </c>
      <c r="Q12" s="50">
        <v>27</v>
      </c>
      <c r="R12" s="51">
        <v>0.31098825155494125</v>
      </c>
    </row>
    <row r="13" spans="2:18" ht="39.75" customHeight="1">
      <c r="B13" s="92" t="s">
        <v>356</v>
      </c>
      <c r="C13" s="50">
        <v>2348</v>
      </c>
      <c r="D13" s="51">
        <v>1.9367983436579754</v>
      </c>
      <c r="E13" s="50">
        <v>1903</v>
      </c>
      <c r="F13" s="51">
        <v>2.0795768722202186</v>
      </c>
      <c r="G13" s="50">
        <v>268</v>
      </c>
      <c r="H13" s="51">
        <v>1.1808768451200704</v>
      </c>
      <c r="I13" s="107">
        <v>23</v>
      </c>
      <c r="J13" s="51">
        <v>3.0104712041884816</v>
      </c>
      <c r="K13" s="93">
        <v>133</v>
      </c>
      <c r="L13" s="75">
        <v>3.1757402101241645</v>
      </c>
      <c r="M13" s="107">
        <v>15</v>
      </c>
      <c r="N13" s="75">
        <v>0.8625646923519263</v>
      </c>
      <c r="O13" s="50">
        <v>91</v>
      </c>
      <c r="P13" s="51">
        <v>2.2812735021308597</v>
      </c>
      <c r="Q13" s="50">
        <v>123</v>
      </c>
      <c r="R13" s="51">
        <v>1.4167242570836214</v>
      </c>
    </row>
    <row r="14" spans="2:18" ht="33" customHeight="1">
      <c r="B14" s="110" t="s">
        <v>357</v>
      </c>
      <c r="C14" s="50">
        <v>31</v>
      </c>
      <c r="D14" s="51">
        <v>0.025571017314053337</v>
      </c>
      <c r="E14" s="50">
        <v>25</v>
      </c>
      <c r="F14" s="51">
        <v>0.027319717186287687</v>
      </c>
      <c r="G14" s="50">
        <v>3</v>
      </c>
      <c r="H14" s="51">
        <v>0.013218770654329148</v>
      </c>
      <c r="I14" s="53">
        <v>1</v>
      </c>
      <c r="J14" s="51">
        <v>0.13089005235602094</v>
      </c>
      <c r="K14" s="93">
        <v>2</v>
      </c>
      <c r="L14" s="75">
        <v>0.04775549188156638</v>
      </c>
      <c r="M14" s="53" t="s">
        <v>25</v>
      </c>
      <c r="N14" s="53" t="s">
        <v>25</v>
      </c>
      <c r="O14" s="53" t="s">
        <v>25</v>
      </c>
      <c r="P14" s="53" t="s">
        <v>25</v>
      </c>
      <c r="Q14" s="50">
        <v>2</v>
      </c>
      <c r="R14" s="51">
        <v>0.0230361667818475</v>
      </c>
    </row>
    <row r="15" spans="2:18" ht="18" customHeight="1">
      <c r="B15" s="49" t="s">
        <v>358</v>
      </c>
      <c r="C15" s="50">
        <v>193</v>
      </c>
      <c r="D15" s="51">
        <v>0.1592002045681385</v>
      </c>
      <c r="E15" s="50">
        <v>148</v>
      </c>
      <c r="F15" s="51">
        <v>0.1617327257428231</v>
      </c>
      <c r="G15" s="50">
        <v>27</v>
      </c>
      <c r="H15" s="51">
        <v>0.11896893588896232</v>
      </c>
      <c r="I15" s="50">
        <v>1</v>
      </c>
      <c r="J15" s="51">
        <v>0.13089005235602094</v>
      </c>
      <c r="K15" s="93">
        <v>7</v>
      </c>
      <c r="L15" s="75">
        <v>0.16714422158548234</v>
      </c>
      <c r="M15" s="53">
        <v>10</v>
      </c>
      <c r="N15" s="75">
        <v>0.5750431282346177</v>
      </c>
      <c r="O15" s="50">
        <v>14</v>
      </c>
      <c r="P15" s="51">
        <v>0.35096515417397844</v>
      </c>
      <c r="Q15" s="50">
        <v>18</v>
      </c>
      <c r="R15" s="51">
        <v>0.2073255010366275</v>
      </c>
    </row>
    <row r="16" spans="2:18" ht="19.5" customHeight="1">
      <c r="B16" s="46" t="s">
        <v>277</v>
      </c>
      <c r="C16" s="47">
        <v>107505</v>
      </c>
      <c r="D16" s="48">
        <v>88.67781343055819</v>
      </c>
      <c r="E16" s="47">
        <v>81967</v>
      </c>
      <c r="F16" s="48">
        <v>89.5726103443377</v>
      </c>
      <c r="G16" s="47">
        <v>19274</v>
      </c>
      <c r="H16" s="48">
        <v>84.92619519718</v>
      </c>
      <c r="I16" s="47">
        <v>679</v>
      </c>
      <c r="J16" s="48">
        <v>88.87434554973822</v>
      </c>
      <c r="K16" s="108">
        <v>3688</v>
      </c>
      <c r="L16" s="79">
        <v>88.06112702960841</v>
      </c>
      <c r="M16" s="108">
        <v>1602</v>
      </c>
      <c r="N16" s="79">
        <v>92.12190914318575</v>
      </c>
      <c r="O16" s="47">
        <v>3539</v>
      </c>
      <c r="P16" s="48">
        <v>88.71897718726498</v>
      </c>
      <c r="Q16" s="47">
        <v>7973</v>
      </c>
      <c r="R16" s="48">
        <v>91.83367887583506</v>
      </c>
    </row>
    <row r="17" spans="2:18" ht="19.5" customHeight="1">
      <c r="B17" s="46" t="s">
        <v>158</v>
      </c>
      <c r="C17" s="307">
        <v>121231</v>
      </c>
      <c r="D17" s="308"/>
      <c r="E17" s="307">
        <v>91509</v>
      </c>
      <c r="F17" s="308"/>
      <c r="G17" s="307">
        <v>22695</v>
      </c>
      <c r="H17" s="308"/>
      <c r="I17" s="307">
        <v>764</v>
      </c>
      <c r="J17" s="308"/>
      <c r="K17" s="307">
        <v>4188</v>
      </c>
      <c r="L17" s="308"/>
      <c r="M17" s="309">
        <v>1739</v>
      </c>
      <c r="N17" s="310"/>
      <c r="O17" s="307">
        <v>3989</v>
      </c>
      <c r="P17" s="308"/>
      <c r="Q17" s="307">
        <v>8682</v>
      </c>
      <c r="R17" s="308"/>
    </row>
    <row r="18" spans="2:18" s="33" customFormat="1" ht="29.25" customHeight="1">
      <c r="B18" s="300" t="s">
        <v>359</v>
      </c>
      <c r="C18" s="301"/>
      <c r="D18" s="301"/>
      <c r="E18" s="301"/>
      <c r="F18" s="301"/>
      <c r="G18" s="301"/>
      <c r="H18" s="301"/>
      <c r="I18" s="301"/>
      <c r="J18" s="301"/>
      <c r="K18" s="301"/>
      <c r="L18" s="301"/>
      <c r="M18" s="301"/>
      <c r="N18" s="301"/>
      <c r="O18" s="301"/>
      <c r="P18" s="301"/>
      <c r="Q18" s="301"/>
      <c r="R18" s="301"/>
    </row>
    <row r="19" spans="2:18" s="33" customFormat="1" ht="24" customHeight="1">
      <c r="B19" s="304" t="s">
        <v>360</v>
      </c>
      <c r="C19" s="251"/>
      <c r="D19" s="251"/>
      <c r="E19" s="251"/>
      <c r="F19" s="251"/>
      <c r="G19" s="251"/>
      <c r="H19" s="251"/>
      <c r="I19" s="251"/>
      <c r="J19" s="251"/>
      <c r="K19" s="251"/>
      <c r="L19" s="251"/>
      <c r="M19" s="251"/>
      <c r="N19" s="251"/>
      <c r="O19" s="251"/>
      <c r="P19" s="251"/>
      <c r="Q19" s="251"/>
      <c r="R19" s="251"/>
    </row>
    <row r="20" spans="2:18" s="33" customFormat="1" ht="24" customHeight="1">
      <c r="B20" s="302" t="s">
        <v>0</v>
      </c>
      <c r="C20" s="303"/>
      <c r="D20" s="303"/>
      <c r="E20" s="303"/>
      <c r="F20" s="303"/>
      <c r="G20" s="303"/>
      <c r="H20" s="303"/>
      <c r="I20" s="303"/>
      <c r="J20" s="303"/>
      <c r="K20" s="303"/>
      <c r="L20" s="303"/>
      <c r="M20" s="303"/>
      <c r="N20" s="303"/>
      <c r="O20" s="303"/>
      <c r="P20" s="303"/>
      <c r="Q20" s="303"/>
      <c r="R20" s="303"/>
    </row>
    <row r="21" spans="2:18" ht="24" customHeight="1">
      <c r="B21" s="250" t="s">
        <v>199</v>
      </c>
      <c r="C21" s="251"/>
      <c r="D21" s="251"/>
      <c r="E21" s="251"/>
      <c r="F21" s="251"/>
      <c r="G21" s="251"/>
      <c r="H21" s="251"/>
      <c r="I21" s="251"/>
      <c r="J21" s="251"/>
      <c r="K21" s="251"/>
      <c r="L21" s="251"/>
      <c r="M21" s="251"/>
      <c r="N21" s="251"/>
      <c r="O21" s="251"/>
      <c r="P21" s="251"/>
      <c r="Q21" s="251"/>
      <c r="R21" s="251"/>
    </row>
    <row r="22" spans="2:18" s="33" customFormat="1" ht="19.5" customHeight="1">
      <c r="B22" s="299" t="s">
        <v>257</v>
      </c>
      <c r="C22" s="267"/>
      <c r="D22" s="267"/>
      <c r="E22" s="267"/>
      <c r="F22" s="267"/>
      <c r="G22" s="267"/>
      <c r="H22" s="267"/>
      <c r="I22" s="267"/>
      <c r="J22" s="267"/>
      <c r="K22" s="267"/>
      <c r="L22" s="267"/>
      <c r="M22" s="267"/>
      <c r="N22" s="267"/>
      <c r="O22" s="267"/>
      <c r="P22" s="267"/>
      <c r="Q22" s="267"/>
      <c r="R22" s="267"/>
    </row>
    <row r="24" ht="12.75">
      <c r="B24"/>
    </row>
  </sheetData>
  <sheetProtection/>
  <mergeCells count="14">
    <mergeCell ref="G17:H17"/>
    <mergeCell ref="E17:F17"/>
    <mergeCell ref="M17:N17"/>
    <mergeCell ref="C17:D17"/>
    <mergeCell ref="B22:R22"/>
    <mergeCell ref="B18:R18"/>
    <mergeCell ref="B20:R20"/>
    <mergeCell ref="B19:R19"/>
    <mergeCell ref="B21:R21"/>
    <mergeCell ref="B6:B8"/>
    <mergeCell ref="Q17:R17"/>
    <mergeCell ref="O17:P17"/>
    <mergeCell ref="K17:L17"/>
    <mergeCell ref="I17:J17"/>
  </mergeCells>
  <printOptions horizontalCentered="1"/>
  <pageMargins left="0.5" right="0.5" top="1" bottom="1" header="0" footer="0"/>
  <pageSetup fitToHeight="1" fitToWidth="1" horizontalDpi="300" verticalDpi="3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 sqref="A1"/>
    </sheetView>
  </sheetViews>
  <sheetFormatPr defaultColWidth="9.33203125" defaultRowHeight="12.75"/>
  <cols>
    <col min="1" max="1" width="5.66015625" style="1" customWidth="1"/>
    <col min="2" max="2" width="57.5" style="1" customWidth="1"/>
    <col min="3" max="3" width="12" style="1" bestFit="1" customWidth="1"/>
    <col min="4" max="4" width="9.33203125" style="1" customWidth="1"/>
    <col min="5" max="5" width="11.83203125" style="1" bestFit="1" customWidth="1"/>
    <col min="6" max="6" width="12.5" style="1" bestFit="1" customWidth="1"/>
    <col min="7" max="7" width="11.66015625" style="1" customWidth="1"/>
    <col min="8" max="16384" width="9.33203125" style="1" customWidth="1"/>
  </cols>
  <sheetData>
    <row r="1" ht="15.75">
      <c r="A1" s="36"/>
    </row>
    <row r="2" spans="2:3" ht="15.75">
      <c r="B2" s="82" t="s">
        <v>256</v>
      </c>
      <c r="C2" s="40"/>
    </row>
    <row r="3" spans="2:3" ht="19.5" customHeight="1">
      <c r="B3" s="165" t="s">
        <v>7</v>
      </c>
      <c r="C3" s="166">
        <v>121231</v>
      </c>
    </row>
    <row r="4" spans="2:7" ht="19.5" customHeight="1">
      <c r="B4" s="165" t="s">
        <v>8</v>
      </c>
      <c r="C4" s="167">
        <v>332.1397260273973</v>
      </c>
      <c r="F4" s="203"/>
      <c r="G4" s="203"/>
    </row>
    <row r="5" spans="2:3" ht="19.5" customHeight="1">
      <c r="B5" s="165" t="s">
        <v>226</v>
      </c>
      <c r="C5" s="167">
        <v>12.118952894319563</v>
      </c>
    </row>
    <row r="6" spans="2:3" ht="19.5" customHeight="1">
      <c r="B6" s="165" t="s">
        <v>227</v>
      </c>
      <c r="C6" s="167">
        <v>60.54665844934309</v>
      </c>
    </row>
    <row r="7" spans="2:5" ht="19.5" customHeight="1">
      <c r="B7" s="165" t="s">
        <v>228</v>
      </c>
      <c r="C7" s="167">
        <v>38.895991949253904</v>
      </c>
      <c r="E7" s="20"/>
    </row>
    <row r="8" spans="2:7" ht="19.5" customHeight="1">
      <c r="B8" s="165" t="s">
        <v>229</v>
      </c>
      <c r="C8" s="168">
        <v>3330.078</v>
      </c>
      <c r="E8" s="20"/>
      <c r="F8" s="20"/>
      <c r="G8" s="20"/>
    </row>
    <row r="9" spans="2:3" ht="19.5" customHeight="1">
      <c r="B9" s="165" t="s">
        <v>9</v>
      </c>
      <c r="C9" s="166">
        <v>10339</v>
      </c>
    </row>
    <row r="10" spans="2:3" ht="19.5" customHeight="1">
      <c r="B10" s="165" t="s">
        <v>230</v>
      </c>
      <c r="C10" s="167">
        <v>85.28346709999917</v>
      </c>
    </row>
    <row r="11" spans="2:3" ht="19.5" customHeight="1">
      <c r="B11" s="165" t="s">
        <v>231</v>
      </c>
      <c r="C11" s="168">
        <v>27.254</v>
      </c>
    </row>
    <row r="12" spans="2:3" ht="19.5" customHeight="1">
      <c r="B12" s="165" t="s">
        <v>10</v>
      </c>
      <c r="C12" s="131">
        <v>2862</v>
      </c>
    </row>
    <row r="13" spans="2:3" ht="19.5" customHeight="1">
      <c r="B13" s="165" t="s">
        <v>232</v>
      </c>
      <c r="C13" s="167">
        <v>23.607823081555047</v>
      </c>
    </row>
    <row r="14" spans="2:3" ht="19.5" customHeight="1">
      <c r="B14" s="165" t="s">
        <v>11</v>
      </c>
      <c r="C14" s="166">
        <v>901</v>
      </c>
    </row>
    <row r="15" spans="2:3" ht="19.5" customHeight="1">
      <c r="B15" s="165" t="s">
        <v>12</v>
      </c>
      <c r="C15" s="188">
        <v>2062</v>
      </c>
    </row>
    <row r="16" spans="2:3" ht="19.5" customHeight="1">
      <c r="B16" s="165" t="s">
        <v>13</v>
      </c>
      <c r="C16" s="188">
        <v>72.33333333333333</v>
      </c>
    </row>
    <row r="17" spans="2:6" ht="19.5" customHeight="1">
      <c r="B17" s="165" t="s">
        <v>14</v>
      </c>
      <c r="C17" s="188">
        <v>2</v>
      </c>
      <c r="E17" s="27"/>
      <c r="F17" s="27"/>
    </row>
    <row r="18" spans="2:6" ht="19.5" customHeight="1">
      <c r="B18" s="165" t="s">
        <v>15</v>
      </c>
      <c r="C18" s="196">
        <v>104.79255355091561</v>
      </c>
      <c r="E18" s="20"/>
      <c r="F18" s="22"/>
    </row>
    <row r="19" spans="2:3" ht="19.5" customHeight="1">
      <c r="B19" s="165" t="s">
        <v>16</v>
      </c>
      <c r="C19" s="168">
        <v>754</v>
      </c>
    </row>
    <row r="20" spans="2:3" ht="27.75" customHeight="1">
      <c r="B20" s="246" t="s">
        <v>257</v>
      </c>
      <c r="C20" s="247"/>
    </row>
    <row r="21" spans="2:3" ht="12.75">
      <c r="B21" s="31"/>
      <c r="C21"/>
    </row>
    <row r="22" ht="12.75">
      <c r="B22" s="31"/>
    </row>
  </sheetData>
  <sheetProtection/>
  <mergeCells count="1">
    <mergeCell ref="B20:C20"/>
  </mergeCells>
  <printOptions horizontalCentered="1"/>
  <pageMargins left="0.75" right="0.75" top="1" bottom="1" header="0.5" footer="0.5"/>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
    </sheetView>
  </sheetViews>
  <sheetFormatPr defaultColWidth="9.33203125" defaultRowHeight="12.75"/>
  <cols>
    <col min="1" max="1" width="4.5" style="1" customWidth="1"/>
    <col min="2" max="2" width="38.5" style="1" customWidth="1"/>
    <col min="3" max="3" width="11.16015625" style="1" bestFit="1" customWidth="1"/>
    <col min="4" max="4" width="6.66015625" style="1" bestFit="1" customWidth="1"/>
    <col min="5" max="5" width="10.66015625" style="1" bestFit="1" customWidth="1"/>
    <col min="6" max="6" width="8.16015625" style="1" bestFit="1" customWidth="1"/>
    <col min="7" max="7" width="10.66015625" style="1" bestFit="1" customWidth="1"/>
    <col min="8" max="8" width="6.66015625" style="1" bestFit="1" customWidth="1"/>
    <col min="9" max="9" width="10.66015625" style="1" bestFit="1" customWidth="1"/>
    <col min="10" max="10" width="6.66015625" style="1" bestFit="1" customWidth="1"/>
    <col min="11" max="11" width="10.66015625" style="1" bestFit="1" customWidth="1"/>
    <col min="12" max="12" width="6.66015625" style="1" bestFit="1" customWidth="1"/>
    <col min="13" max="13" width="10.66015625" style="1" bestFit="1" customWidth="1"/>
    <col min="14" max="14" width="6.66015625" style="1" bestFit="1" customWidth="1"/>
    <col min="15" max="15" width="10.66015625" style="1" bestFit="1" customWidth="1"/>
    <col min="16" max="16" width="7.16015625" style="1" customWidth="1"/>
    <col min="17" max="16384" width="9.33203125" style="1" customWidth="1"/>
  </cols>
  <sheetData>
    <row r="1" ht="15.75">
      <c r="A1" s="36"/>
    </row>
    <row r="2" spans="2:16" ht="15">
      <c r="B2" s="39" t="s">
        <v>363</v>
      </c>
      <c r="C2" s="40"/>
      <c r="D2" s="40"/>
      <c r="E2" s="40"/>
      <c r="F2" s="40"/>
      <c r="G2" s="40"/>
      <c r="H2" s="40"/>
      <c r="I2" s="40"/>
      <c r="J2" s="40"/>
      <c r="K2" s="40"/>
      <c r="L2" s="40"/>
      <c r="M2" s="40"/>
      <c r="N2" s="40"/>
      <c r="O2" s="40"/>
      <c r="P2" s="40"/>
    </row>
    <row r="3" spans="2:16" ht="15.75">
      <c r="B3" s="41" t="s">
        <v>351</v>
      </c>
      <c r="C3" s="40"/>
      <c r="D3" s="40"/>
      <c r="E3" s="40"/>
      <c r="F3" s="40"/>
      <c r="G3" s="40"/>
      <c r="H3" s="40"/>
      <c r="I3" s="40"/>
      <c r="J3" s="40"/>
      <c r="K3" s="40"/>
      <c r="L3" s="40"/>
      <c r="M3" s="40"/>
      <c r="N3" s="40"/>
      <c r="O3" s="40"/>
      <c r="P3" s="40"/>
    </row>
    <row r="4" spans="2:16" ht="15.75">
      <c r="B4" s="41" t="s">
        <v>364</v>
      </c>
      <c r="C4" s="40"/>
      <c r="D4" s="40"/>
      <c r="E4" s="40"/>
      <c r="F4" s="40"/>
      <c r="G4" s="40"/>
      <c r="H4" s="40"/>
      <c r="I4" s="40"/>
      <c r="J4" s="40"/>
      <c r="K4" s="40"/>
      <c r="L4" s="40"/>
      <c r="M4" s="40"/>
      <c r="N4" s="40"/>
      <c r="O4" s="40"/>
      <c r="P4" s="40"/>
    </row>
    <row r="5" spans="2:16" ht="15">
      <c r="B5" s="39" t="s">
        <v>262</v>
      </c>
      <c r="C5" s="40"/>
      <c r="D5" s="40"/>
      <c r="E5" s="40"/>
      <c r="F5" s="40"/>
      <c r="G5" s="40"/>
      <c r="H5" s="40"/>
      <c r="I5" s="40"/>
      <c r="J5" s="40"/>
      <c r="K5" s="40"/>
      <c r="L5" s="40"/>
      <c r="M5" s="40"/>
      <c r="N5" s="40"/>
      <c r="O5" s="40"/>
      <c r="P5" s="40"/>
    </row>
    <row r="6" spans="2:16" ht="15">
      <c r="B6" s="248" t="s">
        <v>166</v>
      </c>
      <c r="C6" s="64" t="s">
        <v>317</v>
      </c>
      <c r="D6" s="65"/>
      <c r="E6" s="65"/>
      <c r="F6" s="65"/>
      <c r="G6" s="65"/>
      <c r="H6" s="65"/>
      <c r="I6" s="65"/>
      <c r="J6" s="65"/>
      <c r="K6" s="65"/>
      <c r="L6" s="66"/>
      <c r="M6" s="65"/>
      <c r="N6" s="65"/>
      <c r="O6" s="70"/>
      <c r="P6" s="69"/>
    </row>
    <row r="7" spans="2:16" ht="15">
      <c r="B7" s="305"/>
      <c r="C7" s="68" t="s">
        <v>318</v>
      </c>
      <c r="D7" s="69"/>
      <c r="E7" s="70" t="s">
        <v>319</v>
      </c>
      <c r="F7" s="69"/>
      <c r="G7" s="234" t="s">
        <v>320</v>
      </c>
      <c r="H7" s="69"/>
      <c r="I7" s="234" t="s">
        <v>321</v>
      </c>
      <c r="J7" s="69"/>
      <c r="K7" s="70" t="s">
        <v>322</v>
      </c>
      <c r="L7" s="69"/>
      <c r="M7" s="71" t="s">
        <v>323</v>
      </c>
      <c r="N7" s="69"/>
      <c r="O7" s="70" t="s">
        <v>324</v>
      </c>
      <c r="P7" s="69"/>
    </row>
    <row r="8" spans="2:16" ht="15">
      <c r="B8" s="306"/>
      <c r="C8" s="73" t="s">
        <v>22</v>
      </c>
      <c r="D8" s="73" t="s">
        <v>55</v>
      </c>
      <c r="E8" s="73" t="s">
        <v>22</v>
      </c>
      <c r="F8" s="73" t="s">
        <v>55</v>
      </c>
      <c r="G8" s="73" t="s">
        <v>22</v>
      </c>
      <c r="H8" s="73" t="s">
        <v>55</v>
      </c>
      <c r="I8" s="73" t="s">
        <v>22</v>
      </c>
      <c r="J8" s="73" t="s">
        <v>55</v>
      </c>
      <c r="K8" s="73" t="s">
        <v>22</v>
      </c>
      <c r="L8" s="44" t="s">
        <v>55</v>
      </c>
      <c r="M8" s="44" t="s">
        <v>22</v>
      </c>
      <c r="N8" s="73" t="s">
        <v>55</v>
      </c>
      <c r="O8" s="73" t="s">
        <v>22</v>
      </c>
      <c r="P8" s="73" t="s">
        <v>55</v>
      </c>
    </row>
    <row r="9" spans="2:16" ht="32.25" customHeight="1">
      <c r="B9" s="92" t="s">
        <v>352</v>
      </c>
      <c r="C9" s="50">
        <v>4287</v>
      </c>
      <c r="D9" s="243">
        <v>3.5362242330756986</v>
      </c>
      <c r="E9" s="50">
        <v>401</v>
      </c>
      <c r="F9" s="243">
        <v>3.2662702614645274</v>
      </c>
      <c r="G9" s="50">
        <v>938</v>
      </c>
      <c r="H9" s="243">
        <v>3.218611673472189</v>
      </c>
      <c r="I9" s="50">
        <v>1227</v>
      </c>
      <c r="J9" s="243">
        <v>3.45225367171234</v>
      </c>
      <c r="K9" s="93">
        <v>1079</v>
      </c>
      <c r="L9" s="244">
        <v>3.851508120649652</v>
      </c>
      <c r="M9" s="53">
        <v>513</v>
      </c>
      <c r="N9" s="244">
        <v>3.8825399228033</v>
      </c>
      <c r="O9" s="50">
        <v>128</v>
      </c>
      <c r="P9" s="243">
        <v>4.227212681638045</v>
      </c>
    </row>
    <row r="10" spans="2:16" ht="34.5" customHeight="1">
      <c r="B10" s="92" t="s">
        <v>353</v>
      </c>
      <c r="C10" s="50">
        <v>947</v>
      </c>
      <c r="D10" s="243">
        <v>0.7811533353680165</v>
      </c>
      <c r="E10" s="50">
        <v>86</v>
      </c>
      <c r="F10" s="243">
        <v>0.7004968640547364</v>
      </c>
      <c r="G10" s="50">
        <v>184</v>
      </c>
      <c r="H10" s="243">
        <v>0.6313694540713036</v>
      </c>
      <c r="I10" s="50">
        <v>239</v>
      </c>
      <c r="J10" s="243">
        <v>0.6724438692251421</v>
      </c>
      <c r="K10" s="93">
        <v>266</v>
      </c>
      <c r="L10" s="244">
        <v>0.9494913439228984</v>
      </c>
      <c r="M10" s="93">
        <v>137</v>
      </c>
      <c r="N10" s="244">
        <v>1.0368576402028307</v>
      </c>
      <c r="O10" s="50">
        <v>34</v>
      </c>
      <c r="P10" s="243">
        <v>1.1228533685601056</v>
      </c>
    </row>
    <row r="11" spans="2:16" ht="30" customHeight="1">
      <c r="B11" s="92" t="s">
        <v>354</v>
      </c>
      <c r="C11" s="50">
        <v>7417</v>
      </c>
      <c r="D11" s="243">
        <v>6.118072110268826</v>
      </c>
      <c r="E11" s="50">
        <v>794</v>
      </c>
      <c r="F11" s="243">
        <v>6.467378023947218</v>
      </c>
      <c r="G11" s="50">
        <v>1635</v>
      </c>
      <c r="H11" s="243">
        <v>5.610266616340116</v>
      </c>
      <c r="I11" s="50">
        <v>1993</v>
      </c>
      <c r="J11" s="243">
        <v>5.607450340442294</v>
      </c>
      <c r="K11" s="93">
        <v>1752</v>
      </c>
      <c r="L11" s="244">
        <v>6.253792611101196</v>
      </c>
      <c r="M11" s="107">
        <v>975</v>
      </c>
      <c r="N11" s="244">
        <v>7.379096344509195</v>
      </c>
      <c r="O11" s="50">
        <v>267</v>
      </c>
      <c r="P11" s="243">
        <v>8.817701453104359</v>
      </c>
    </row>
    <row r="12" spans="2:16" ht="33.75" customHeight="1">
      <c r="B12" s="92" t="s">
        <v>355</v>
      </c>
      <c r="C12" s="50">
        <v>373</v>
      </c>
      <c r="D12" s="243">
        <v>0.3076770792948998</v>
      </c>
      <c r="E12" s="50">
        <v>39</v>
      </c>
      <c r="F12" s="243">
        <v>0.31766718253645027</v>
      </c>
      <c r="G12" s="50">
        <v>88</v>
      </c>
      <c r="H12" s="243">
        <v>0.30195930412105826</v>
      </c>
      <c r="I12" s="50">
        <v>81</v>
      </c>
      <c r="J12" s="243">
        <v>0.22789938664115691</v>
      </c>
      <c r="K12" s="93">
        <v>99</v>
      </c>
      <c r="L12" s="244">
        <v>0.35338211672318404</v>
      </c>
      <c r="M12" s="53">
        <v>53</v>
      </c>
      <c r="N12" s="244">
        <v>0.4011201089835768</v>
      </c>
      <c r="O12" s="50">
        <v>13</v>
      </c>
      <c r="P12" s="243">
        <v>0.42932628797886396</v>
      </c>
    </row>
    <row r="13" spans="2:16" ht="39.75" customHeight="1">
      <c r="B13" s="92" t="s">
        <v>356</v>
      </c>
      <c r="C13" s="50">
        <v>2348</v>
      </c>
      <c r="D13" s="243">
        <v>1.9367983436579754</v>
      </c>
      <c r="E13" s="50">
        <v>1903</v>
      </c>
      <c r="F13" s="243">
        <v>15.50052944530423</v>
      </c>
      <c r="G13" s="50">
        <v>268</v>
      </c>
      <c r="H13" s="243">
        <v>0.9196033352777683</v>
      </c>
      <c r="I13" s="107">
        <v>23</v>
      </c>
      <c r="J13" s="243">
        <v>0.06471217151539024</v>
      </c>
      <c r="K13" s="93">
        <v>133</v>
      </c>
      <c r="L13" s="244">
        <v>0.4747456719614492</v>
      </c>
      <c r="M13" s="107">
        <v>15</v>
      </c>
      <c r="N13" s="244">
        <v>0.1135245591462953</v>
      </c>
      <c r="O13" s="50">
        <v>123</v>
      </c>
      <c r="P13" s="243">
        <v>4.062087186261558</v>
      </c>
    </row>
    <row r="14" spans="2:16" ht="33" customHeight="1">
      <c r="B14" s="110" t="s">
        <v>357</v>
      </c>
      <c r="C14" s="50">
        <v>31</v>
      </c>
      <c r="D14" s="243">
        <v>0.025571017314053337</v>
      </c>
      <c r="E14" s="50">
        <v>25</v>
      </c>
      <c r="F14" s="243">
        <v>0.20363280931823738</v>
      </c>
      <c r="G14" s="50">
        <v>3</v>
      </c>
      <c r="H14" s="243">
        <v>0.010294067185945168</v>
      </c>
      <c r="I14" s="53">
        <v>1</v>
      </c>
      <c r="J14" s="243">
        <v>0.0028135726745821842</v>
      </c>
      <c r="K14" s="93">
        <v>2</v>
      </c>
      <c r="L14" s="244">
        <v>0.007139032661074424</v>
      </c>
      <c r="M14" s="53" t="s">
        <v>25</v>
      </c>
      <c r="N14" s="245" t="s">
        <v>25</v>
      </c>
      <c r="O14" s="53">
        <v>2</v>
      </c>
      <c r="P14" s="243">
        <v>0.06605019815059446</v>
      </c>
    </row>
    <row r="15" spans="2:16" ht="18" customHeight="1">
      <c r="B15" s="49" t="s">
        <v>358</v>
      </c>
      <c r="C15" s="50">
        <v>193</v>
      </c>
      <c r="D15" s="243">
        <v>0.1592002045681385</v>
      </c>
      <c r="E15" s="50">
        <v>35</v>
      </c>
      <c r="F15" s="243">
        <v>0.2850859330455323</v>
      </c>
      <c r="G15" s="50">
        <v>67</v>
      </c>
      <c r="H15" s="243">
        <v>0.22990083381944207</v>
      </c>
      <c r="I15" s="50">
        <v>42</v>
      </c>
      <c r="J15" s="243">
        <v>0.11817005233245176</v>
      </c>
      <c r="K15" s="93">
        <v>34</v>
      </c>
      <c r="L15" s="244">
        <v>0.12136355523826522</v>
      </c>
      <c r="M15" s="53">
        <v>15</v>
      </c>
      <c r="N15" s="244">
        <v>0.1135245591462953</v>
      </c>
      <c r="O15" s="53" t="s">
        <v>25</v>
      </c>
      <c r="P15" s="245" t="s">
        <v>25</v>
      </c>
    </row>
    <row r="16" spans="2:16" ht="19.5" customHeight="1">
      <c r="B16" s="46" t="s">
        <v>158</v>
      </c>
      <c r="C16" s="307">
        <v>121231</v>
      </c>
      <c r="D16" s="308"/>
      <c r="E16" s="307">
        <v>12277</v>
      </c>
      <c r="F16" s="308"/>
      <c r="G16" s="307">
        <v>29143</v>
      </c>
      <c r="H16" s="308"/>
      <c r="I16" s="307">
        <v>35542</v>
      </c>
      <c r="J16" s="308"/>
      <c r="K16" s="307">
        <v>28015</v>
      </c>
      <c r="L16" s="308"/>
      <c r="M16" s="309">
        <v>13213</v>
      </c>
      <c r="N16" s="310"/>
      <c r="O16" s="307">
        <v>3028</v>
      </c>
      <c r="P16" s="308"/>
    </row>
    <row r="17" spans="2:16" s="33" customFormat="1" ht="29.25" customHeight="1">
      <c r="B17" s="300" t="s">
        <v>365</v>
      </c>
      <c r="C17" s="301"/>
      <c r="D17" s="301"/>
      <c r="E17" s="301"/>
      <c r="F17" s="301"/>
      <c r="G17" s="301"/>
      <c r="H17" s="301"/>
      <c r="I17" s="301"/>
      <c r="J17" s="301"/>
      <c r="K17" s="301"/>
      <c r="L17" s="301"/>
      <c r="M17" s="301"/>
      <c r="N17" s="301"/>
      <c r="O17" s="301"/>
      <c r="P17" s="301"/>
    </row>
    <row r="18" spans="2:16" s="33" customFormat="1" ht="24" customHeight="1">
      <c r="B18" s="304" t="s">
        <v>366</v>
      </c>
      <c r="C18" s="251"/>
      <c r="D18" s="251"/>
      <c r="E18" s="251"/>
      <c r="F18" s="251"/>
      <c r="G18" s="251"/>
      <c r="H18" s="251"/>
      <c r="I18" s="251"/>
      <c r="J18" s="251"/>
      <c r="K18" s="251"/>
      <c r="L18" s="251"/>
      <c r="M18" s="251"/>
      <c r="N18" s="251"/>
      <c r="O18" s="251"/>
      <c r="P18" s="251"/>
    </row>
    <row r="19" spans="2:16" s="33" customFormat="1" ht="24" customHeight="1">
      <c r="B19" s="302" t="s">
        <v>0</v>
      </c>
      <c r="C19" s="303"/>
      <c r="D19" s="303"/>
      <c r="E19" s="303"/>
      <c r="F19" s="303"/>
      <c r="G19" s="303"/>
      <c r="H19" s="303"/>
      <c r="I19" s="303"/>
      <c r="J19" s="303"/>
      <c r="K19" s="303"/>
      <c r="L19" s="303"/>
      <c r="M19" s="303"/>
      <c r="N19" s="303"/>
      <c r="O19" s="303"/>
      <c r="P19" s="303"/>
    </row>
    <row r="20" spans="2:16" ht="24" customHeight="1">
      <c r="B20" s="250" t="s">
        <v>199</v>
      </c>
      <c r="C20" s="251"/>
      <c r="D20" s="251"/>
      <c r="E20" s="251"/>
      <c r="F20" s="251"/>
      <c r="G20" s="251"/>
      <c r="H20" s="251"/>
      <c r="I20" s="251"/>
      <c r="J20" s="251"/>
      <c r="K20" s="251"/>
      <c r="L20" s="251"/>
      <c r="M20" s="251"/>
      <c r="N20" s="251"/>
      <c r="O20" s="251"/>
      <c r="P20" s="251"/>
    </row>
    <row r="21" spans="2:16" s="33" customFormat="1" ht="19.5" customHeight="1">
      <c r="B21" s="299" t="s">
        <v>257</v>
      </c>
      <c r="C21" s="267"/>
      <c r="D21" s="267"/>
      <c r="E21" s="267"/>
      <c r="F21" s="267"/>
      <c r="G21" s="267"/>
      <c r="H21" s="267"/>
      <c r="I21" s="267"/>
      <c r="J21" s="267"/>
      <c r="K21" s="267"/>
      <c r="L21" s="267"/>
      <c r="M21" s="267"/>
      <c r="N21" s="267"/>
      <c r="O21" s="267"/>
      <c r="P21" s="267"/>
    </row>
    <row r="23" ht="12.75">
      <c r="B23"/>
    </row>
  </sheetData>
  <sheetProtection/>
  <mergeCells count="13">
    <mergeCell ref="B6:B8"/>
    <mergeCell ref="C16:D16"/>
    <mergeCell ref="E16:F16"/>
    <mergeCell ref="G16:H16"/>
    <mergeCell ref="B21:P21"/>
    <mergeCell ref="B17:P17"/>
    <mergeCell ref="B18:P18"/>
    <mergeCell ref="B19:P19"/>
    <mergeCell ref="B20:P20"/>
    <mergeCell ref="I16:J16"/>
    <mergeCell ref="K16:L16"/>
    <mergeCell ref="M16:N16"/>
    <mergeCell ref="O16:P1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I376"/>
  <sheetViews>
    <sheetView zoomScalePageLayoutView="0" workbookViewId="0" topLeftCell="A1">
      <selection activeCell="E27" sqref="E27"/>
    </sheetView>
  </sheetViews>
  <sheetFormatPr defaultColWidth="9.33203125" defaultRowHeight="12.75"/>
  <cols>
    <col min="1" max="1" width="4.33203125" style="1" customWidth="1"/>
    <col min="2" max="2" width="12.16015625" style="1" customWidth="1"/>
    <col min="3" max="6" width="10.83203125" style="1" customWidth="1"/>
    <col min="7" max="16384" width="9.33203125" style="1" customWidth="1"/>
  </cols>
  <sheetData>
    <row r="1" ht="15.75">
      <c r="A1" s="36"/>
    </row>
    <row r="2" spans="2:6" ht="15">
      <c r="B2" s="40" t="s">
        <v>167</v>
      </c>
      <c r="C2" s="40"/>
      <c r="D2" s="40"/>
      <c r="E2" s="40"/>
      <c r="F2" s="40"/>
    </row>
    <row r="3" spans="2:6" ht="15.75">
      <c r="B3" s="82" t="s">
        <v>168</v>
      </c>
      <c r="C3" s="40"/>
      <c r="D3" s="40"/>
      <c r="E3" s="40"/>
      <c r="F3" s="40"/>
    </row>
    <row r="4" spans="2:6" ht="15">
      <c r="B4" s="40" t="s">
        <v>295</v>
      </c>
      <c r="C4" s="40"/>
      <c r="D4" s="40"/>
      <c r="E4" s="40"/>
      <c r="F4" s="40"/>
    </row>
    <row r="5" spans="2:6" ht="45">
      <c r="B5" s="83" t="s">
        <v>24</v>
      </c>
      <c r="C5" s="84" t="s">
        <v>2</v>
      </c>
      <c r="D5" s="84" t="s">
        <v>3</v>
      </c>
      <c r="E5" s="85" t="s">
        <v>4</v>
      </c>
      <c r="F5" s="85" t="s">
        <v>5</v>
      </c>
    </row>
    <row r="6" spans="2:6" s="23" customFormat="1" ht="19.5" customHeight="1">
      <c r="B6" s="86">
        <v>1980</v>
      </c>
      <c r="C6" s="87">
        <v>145162</v>
      </c>
      <c r="D6" s="88">
        <v>1495</v>
      </c>
      <c r="E6" s="88">
        <v>23</v>
      </c>
      <c r="F6" s="89">
        <v>1</v>
      </c>
    </row>
    <row r="7" spans="2:6" s="23" customFormat="1" ht="19.5" customHeight="1">
      <c r="B7" s="86">
        <v>1981</v>
      </c>
      <c r="C7" s="87">
        <v>140579</v>
      </c>
      <c r="D7" s="88">
        <v>1426</v>
      </c>
      <c r="E7" s="88">
        <v>25</v>
      </c>
      <c r="F7" s="89">
        <v>1</v>
      </c>
    </row>
    <row r="8" spans="2:6" s="23" customFormat="1" ht="19.5" customHeight="1">
      <c r="B8" s="86">
        <v>1982</v>
      </c>
      <c r="C8" s="87">
        <v>137950</v>
      </c>
      <c r="D8" s="88">
        <v>1377</v>
      </c>
      <c r="E8" s="88">
        <v>16</v>
      </c>
      <c r="F8" s="90" t="s">
        <v>25</v>
      </c>
    </row>
    <row r="9" spans="2:6" s="23" customFormat="1" ht="19.5" customHeight="1">
      <c r="B9" s="86">
        <v>1983</v>
      </c>
      <c r="C9" s="87">
        <v>133026</v>
      </c>
      <c r="D9" s="88">
        <v>1415</v>
      </c>
      <c r="E9" s="88">
        <v>14</v>
      </c>
      <c r="F9" s="90" t="s">
        <v>25</v>
      </c>
    </row>
    <row r="10" spans="2:6" s="23" customFormat="1" ht="19.5" customHeight="1">
      <c r="B10" s="86">
        <v>1984</v>
      </c>
      <c r="C10" s="87">
        <v>135782</v>
      </c>
      <c r="D10" s="88">
        <v>1413</v>
      </c>
      <c r="E10" s="88">
        <v>19</v>
      </c>
      <c r="F10" s="90" t="s">
        <v>25</v>
      </c>
    </row>
    <row r="11" spans="2:6" s="23" customFormat="1" ht="19.5" customHeight="1">
      <c r="B11" s="86">
        <v>1985</v>
      </c>
      <c r="C11" s="87">
        <v>138052</v>
      </c>
      <c r="D11" s="88">
        <v>1506</v>
      </c>
      <c r="E11" s="88">
        <v>21</v>
      </c>
      <c r="F11" s="89">
        <v>1</v>
      </c>
    </row>
    <row r="12" spans="2:6" s="23" customFormat="1" ht="19.5" customHeight="1">
      <c r="B12" s="86">
        <v>1986</v>
      </c>
      <c r="C12" s="87">
        <v>137626</v>
      </c>
      <c r="D12" s="88">
        <v>1555</v>
      </c>
      <c r="E12" s="88">
        <v>27</v>
      </c>
      <c r="F12" s="89">
        <v>1</v>
      </c>
    </row>
    <row r="13" spans="2:6" s="23" customFormat="1" ht="19.5" customHeight="1">
      <c r="B13" s="86">
        <v>1987</v>
      </c>
      <c r="C13" s="87">
        <v>140466</v>
      </c>
      <c r="D13" s="88">
        <v>1549</v>
      </c>
      <c r="E13" s="88">
        <v>27</v>
      </c>
      <c r="F13" s="89">
        <v>2</v>
      </c>
    </row>
    <row r="14" spans="2:6" s="23" customFormat="1" ht="19.5" customHeight="1">
      <c r="B14" s="86">
        <v>1988</v>
      </c>
      <c r="C14" s="87">
        <v>139635</v>
      </c>
      <c r="D14" s="88">
        <v>1584</v>
      </c>
      <c r="E14" s="88">
        <v>30</v>
      </c>
      <c r="F14" s="89">
        <v>2</v>
      </c>
    </row>
    <row r="15" spans="2:6" s="23" customFormat="1" ht="19.5" customHeight="1">
      <c r="B15" s="86">
        <v>1989</v>
      </c>
      <c r="C15" s="87">
        <v>148164</v>
      </c>
      <c r="D15" s="88">
        <v>1858</v>
      </c>
      <c r="E15" s="88">
        <v>42</v>
      </c>
      <c r="F15" s="89">
        <v>8</v>
      </c>
    </row>
    <row r="16" spans="2:6" s="23" customFormat="1" ht="19.5" customHeight="1">
      <c r="B16" s="86">
        <v>1990</v>
      </c>
      <c r="C16" s="87">
        <v>153080</v>
      </c>
      <c r="D16" s="88">
        <v>1897</v>
      </c>
      <c r="E16" s="88">
        <v>41</v>
      </c>
      <c r="F16" s="89">
        <v>1</v>
      </c>
    </row>
    <row r="17" spans="2:6" s="23" customFormat="1" ht="19.5" customHeight="1">
      <c r="B17" s="86">
        <v>1991</v>
      </c>
      <c r="C17" s="87">
        <v>149478</v>
      </c>
      <c r="D17" s="88">
        <v>1933</v>
      </c>
      <c r="E17" s="88">
        <v>38</v>
      </c>
      <c r="F17" s="89">
        <v>1</v>
      </c>
    </row>
    <row r="18" spans="2:6" s="23" customFormat="1" ht="19.5" customHeight="1">
      <c r="B18" s="86">
        <v>1992</v>
      </c>
      <c r="C18" s="87">
        <v>143827</v>
      </c>
      <c r="D18" s="88">
        <v>1842</v>
      </c>
      <c r="E18" s="88">
        <v>43</v>
      </c>
      <c r="F18" s="89">
        <v>2</v>
      </c>
    </row>
    <row r="19" spans="2:6" s="23" customFormat="1" ht="19.5" customHeight="1">
      <c r="B19" s="86">
        <v>1993</v>
      </c>
      <c r="C19" s="87">
        <v>139560</v>
      </c>
      <c r="D19" s="88">
        <v>1748</v>
      </c>
      <c r="E19" s="88">
        <v>60</v>
      </c>
      <c r="F19" s="89">
        <v>2</v>
      </c>
    </row>
    <row r="20" spans="2:6" s="23" customFormat="1" ht="19.5" customHeight="1">
      <c r="B20" s="86">
        <v>1994</v>
      </c>
      <c r="C20" s="87">
        <v>137844</v>
      </c>
      <c r="D20" s="88">
        <v>1901</v>
      </c>
      <c r="E20" s="88">
        <v>69</v>
      </c>
      <c r="F20" s="89">
        <v>6</v>
      </c>
    </row>
    <row r="21" spans="2:6" s="23" customFormat="1" ht="19.5" customHeight="1">
      <c r="B21" s="86">
        <v>1995</v>
      </c>
      <c r="C21" s="88">
        <v>134169</v>
      </c>
      <c r="D21" s="88">
        <v>1795</v>
      </c>
      <c r="E21" s="88">
        <v>62</v>
      </c>
      <c r="F21" s="89">
        <v>1</v>
      </c>
    </row>
    <row r="22" spans="2:6" s="23" customFormat="1" ht="19.5" customHeight="1">
      <c r="B22" s="86">
        <v>1996</v>
      </c>
      <c r="C22" s="88">
        <v>133231</v>
      </c>
      <c r="D22" s="88">
        <v>1809</v>
      </c>
      <c r="E22" s="88">
        <v>77</v>
      </c>
      <c r="F22" s="89">
        <v>12</v>
      </c>
    </row>
    <row r="23" spans="2:6" s="23" customFormat="1" ht="19.5" customHeight="1">
      <c r="B23" s="86">
        <v>1997</v>
      </c>
      <c r="C23" s="87">
        <v>133549</v>
      </c>
      <c r="D23" s="88">
        <v>1921</v>
      </c>
      <c r="E23" s="88">
        <v>72</v>
      </c>
      <c r="F23" s="89">
        <v>9</v>
      </c>
    </row>
    <row r="24" spans="2:6" s="23" customFormat="1" ht="19.5" customHeight="1">
      <c r="B24" s="86">
        <v>1998</v>
      </c>
      <c r="C24" s="87">
        <v>133649</v>
      </c>
      <c r="D24" s="88">
        <f>3969/2</f>
        <v>1984.5</v>
      </c>
      <c r="E24" s="88">
        <f>262/3</f>
        <v>87.33333333333333</v>
      </c>
      <c r="F24" s="89">
        <f>32/4</f>
        <v>8</v>
      </c>
    </row>
    <row r="25" spans="2:6" s="23" customFormat="1" ht="19.5" customHeight="1">
      <c r="B25" s="86">
        <v>1999</v>
      </c>
      <c r="C25" s="87">
        <v>133429</v>
      </c>
      <c r="D25" s="88">
        <v>2086.5</v>
      </c>
      <c r="E25" s="88">
        <v>101.3</v>
      </c>
      <c r="F25" s="89">
        <v>11.25</v>
      </c>
    </row>
    <row r="26" spans="2:6" s="23" customFormat="1" ht="19.5" customHeight="1">
      <c r="B26" s="86">
        <v>2000</v>
      </c>
      <c r="C26" s="91">
        <v>136048</v>
      </c>
      <c r="D26" s="89">
        <v>2072</v>
      </c>
      <c r="E26" s="89">
        <v>91</v>
      </c>
      <c r="F26" s="89">
        <v>5</v>
      </c>
    </row>
    <row r="27" spans="2:6" s="23" customFormat="1" ht="19.5" customHeight="1">
      <c r="B27" s="86">
        <v>2001</v>
      </c>
      <c r="C27" s="91">
        <v>133247</v>
      </c>
      <c r="D27" s="89">
        <v>2219</v>
      </c>
      <c r="E27" s="89">
        <v>111</v>
      </c>
      <c r="F27" s="89">
        <v>6</v>
      </c>
    </row>
    <row r="28" spans="2:6" s="23" customFormat="1" ht="19.5" customHeight="1">
      <c r="B28" s="86">
        <v>2002</v>
      </c>
      <c r="C28" s="91">
        <v>129518</v>
      </c>
      <c r="D28" s="89">
        <v>2158</v>
      </c>
      <c r="E28" s="89">
        <v>81</v>
      </c>
      <c r="F28" s="89">
        <v>4</v>
      </c>
    </row>
    <row r="29" spans="2:9" s="23" customFormat="1" ht="19.5" customHeight="1">
      <c r="B29" s="86">
        <v>2003</v>
      </c>
      <c r="C29" s="91">
        <v>130850</v>
      </c>
      <c r="D29" s="89">
        <f>4532/2</f>
        <v>2266</v>
      </c>
      <c r="E29" s="89">
        <f>262/3</f>
        <v>87.33333333333333</v>
      </c>
      <c r="F29" s="89">
        <f>(8+4+6)/4</f>
        <v>4.5</v>
      </c>
      <c r="I29" s="1"/>
    </row>
    <row r="30" spans="2:9" s="23" customFormat="1" ht="19.5" customHeight="1">
      <c r="B30" s="86">
        <v>2004</v>
      </c>
      <c r="C30" s="91">
        <v>129710</v>
      </c>
      <c r="D30" s="89">
        <f>4445/2</f>
        <v>2222.5</v>
      </c>
      <c r="E30" s="89">
        <f>321/3</f>
        <v>107</v>
      </c>
      <c r="F30" s="89">
        <f>(27+6)/4</f>
        <v>8.25</v>
      </c>
      <c r="I30" s="1"/>
    </row>
    <row r="31" spans="2:9" s="23" customFormat="1" ht="19.5" customHeight="1">
      <c r="B31" s="86">
        <v>2005</v>
      </c>
      <c r="C31" s="91">
        <v>127518</v>
      </c>
      <c r="D31" s="89">
        <v>2143.5</v>
      </c>
      <c r="E31" s="89">
        <v>81.3</v>
      </c>
      <c r="F31" s="89">
        <v>4.25</v>
      </c>
      <c r="I31" s="1"/>
    </row>
    <row r="32" spans="2:9" s="23" customFormat="1" ht="19.5" customHeight="1">
      <c r="B32" s="86">
        <v>2006</v>
      </c>
      <c r="C32" s="91">
        <v>127537</v>
      </c>
      <c r="D32" s="89">
        <v>2236.5</v>
      </c>
      <c r="E32" s="89">
        <v>83</v>
      </c>
      <c r="F32" s="89">
        <v>3</v>
      </c>
      <c r="I32" s="1"/>
    </row>
    <row r="33" spans="2:9" s="23" customFormat="1" ht="19.5" customHeight="1">
      <c r="B33" s="86">
        <v>2007</v>
      </c>
      <c r="C33" s="91">
        <v>125172</v>
      </c>
      <c r="D33" s="89">
        <f>4259/2</f>
        <v>2129.5</v>
      </c>
      <c r="E33" s="89">
        <f>210/3</f>
        <v>70</v>
      </c>
      <c r="F33" s="89">
        <f>4/4</f>
        <v>1</v>
      </c>
      <c r="I33" s="1"/>
    </row>
    <row r="34" spans="2:9" s="23" customFormat="1" ht="19.5" customHeight="1">
      <c r="B34" s="86">
        <v>2008</v>
      </c>
      <c r="C34" s="91">
        <v>121231</v>
      </c>
      <c r="D34" s="89">
        <f>4124/2</f>
        <v>2062</v>
      </c>
      <c r="E34" s="89">
        <f>217/3</f>
        <v>72.33333333333333</v>
      </c>
      <c r="F34" s="89">
        <v>2</v>
      </c>
      <c r="I34" s="1"/>
    </row>
    <row r="35" spans="2:6" s="23" customFormat="1" ht="19.5" customHeight="1">
      <c r="B35" s="185"/>
      <c r="C35" s="185"/>
      <c r="D35" s="185"/>
      <c r="E35" s="185"/>
      <c r="F35" s="185"/>
    </row>
    <row r="36" spans="2:6" s="23" customFormat="1" ht="25.5" customHeight="1">
      <c r="B36" s="250" t="s">
        <v>296</v>
      </c>
      <c r="C36" s="251"/>
      <c r="D36" s="251"/>
      <c r="E36" s="251"/>
      <c r="F36" s="251"/>
    </row>
    <row r="37" spans="2:6" s="23" customFormat="1" ht="12.75">
      <c r="B37" s="31"/>
      <c r="C37" s="1"/>
      <c r="D37" s="1"/>
      <c r="E37" s="1"/>
      <c r="F37" s="1"/>
    </row>
    <row r="38" spans="2:6" s="23" customFormat="1" ht="12.75">
      <c r="B38" s="1"/>
      <c r="C38" s="1"/>
      <c r="D38" s="1"/>
      <c r="E38" s="1"/>
      <c r="F38" s="1"/>
    </row>
    <row r="39" spans="2:6" s="23" customFormat="1" ht="12.75">
      <c r="B39" s="1"/>
      <c r="C39" s="1"/>
      <c r="D39" s="1"/>
      <c r="E39" s="1"/>
      <c r="F39" s="1"/>
    </row>
    <row r="40" spans="1:6" s="23" customFormat="1" ht="12.75">
      <c r="A40" s="1"/>
      <c r="B40" s="1"/>
      <c r="C40" s="1"/>
      <c r="D40" s="1"/>
      <c r="E40" s="1"/>
      <c r="F40" s="1"/>
    </row>
    <row r="41" spans="1:6" s="23" customFormat="1" ht="12.75">
      <c r="A41" s="1"/>
      <c r="B41" s="1"/>
      <c r="C41" s="1"/>
      <c r="D41" s="1"/>
      <c r="E41" s="1"/>
      <c r="F41" s="1"/>
    </row>
    <row r="42" spans="1:6" s="23" customFormat="1" ht="12.75">
      <c r="A42" s="1"/>
      <c r="C42" s="1"/>
      <c r="D42" s="1"/>
      <c r="E42" s="1"/>
      <c r="F42" s="1"/>
    </row>
    <row r="43" spans="1:6" s="23" customFormat="1" ht="12.75">
      <c r="A43" s="1"/>
      <c r="C43" s="1"/>
      <c r="D43" s="1"/>
      <c r="E43" s="1"/>
      <c r="F43" s="1"/>
    </row>
    <row r="44" spans="1:6" s="23" customFormat="1" ht="12.75">
      <c r="A44" s="1"/>
      <c r="C44" s="1"/>
      <c r="D44" s="1"/>
      <c r="E44" s="1"/>
      <c r="F44" s="1"/>
    </row>
    <row r="45" spans="1:6" s="23" customFormat="1" ht="12.75">
      <c r="A45" s="1"/>
      <c r="B45" s="1"/>
      <c r="C45" s="1"/>
      <c r="D45" s="1"/>
      <c r="E45" s="1"/>
      <c r="F45" s="1"/>
    </row>
    <row r="46" spans="1:6" s="23" customFormat="1" ht="12.75">
      <c r="A46" s="1"/>
      <c r="B46" s="1"/>
      <c r="C46" s="1"/>
      <c r="D46" s="1"/>
      <c r="E46" s="1"/>
      <c r="F46" s="1"/>
    </row>
    <row r="47" spans="1:6" s="23" customFormat="1" ht="12.75">
      <c r="A47" s="1"/>
      <c r="B47" s="1"/>
      <c r="C47" s="1"/>
      <c r="D47" s="1"/>
      <c r="E47" s="1"/>
      <c r="F47" s="1"/>
    </row>
    <row r="48" spans="1:6" s="23" customFormat="1" ht="12.75">
      <c r="A48" s="1"/>
      <c r="B48" s="1"/>
      <c r="C48" s="1"/>
      <c r="D48" s="1"/>
      <c r="E48" s="1"/>
      <c r="F48" s="1"/>
    </row>
    <row r="49" spans="1:6" s="23" customFormat="1" ht="12.75">
      <c r="A49" s="1"/>
      <c r="B49" s="1"/>
      <c r="C49" s="1"/>
      <c r="D49" s="1"/>
      <c r="E49" s="1"/>
      <c r="F49" s="1"/>
    </row>
    <row r="50" spans="1:6" s="23" customFormat="1" ht="12.75">
      <c r="A50" s="1"/>
      <c r="B50" s="1"/>
      <c r="C50" s="1"/>
      <c r="D50" s="1"/>
      <c r="E50" s="1"/>
      <c r="F50" s="1"/>
    </row>
    <row r="51" spans="1:6" s="23" customFormat="1" ht="12.75">
      <c r="A51" s="1"/>
      <c r="B51" s="1"/>
      <c r="C51" s="1"/>
      <c r="D51" s="1"/>
      <c r="E51" s="1"/>
      <c r="F51" s="1"/>
    </row>
    <row r="52" spans="1:6" s="23" customFormat="1" ht="12.75">
      <c r="A52" s="1"/>
      <c r="B52" s="1"/>
      <c r="C52" s="1"/>
      <c r="D52" s="1"/>
      <c r="E52" s="1"/>
      <c r="F52" s="1"/>
    </row>
    <row r="53" spans="1:6" s="23" customFormat="1" ht="12.75">
      <c r="A53" s="1"/>
      <c r="B53" s="1"/>
      <c r="C53" s="1"/>
      <c r="D53" s="1"/>
      <c r="E53" s="1"/>
      <c r="F53" s="1"/>
    </row>
    <row r="54" spans="1:6" s="23" customFormat="1" ht="12.75">
      <c r="A54" s="1"/>
      <c r="B54" s="1"/>
      <c r="C54" s="1"/>
      <c r="D54" s="1"/>
      <c r="E54" s="1"/>
      <c r="F54" s="1"/>
    </row>
    <row r="55" spans="1:6" s="23" customFormat="1" ht="12.75">
      <c r="A55" s="1"/>
      <c r="B55" s="1"/>
      <c r="C55" s="1"/>
      <c r="D55" s="1"/>
      <c r="E55" s="1"/>
      <c r="F55" s="1"/>
    </row>
    <row r="56" spans="1:6" s="23" customFormat="1" ht="12.75">
      <c r="A56" s="1"/>
      <c r="B56" s="1"/>
      <c r="C56" s="1"/>
      <c r="D56" s="1"/>
      <c r="E56" s="1"/>
      <c r="F56" s="1"/>
    </row>
    <row r="57" spans="1:6" s="23" customFormat="1" ht="12.75">
      <c r="A57" s="1"/>
      <c r="B57" s="1"/>
      <c r="C57" s="1"/>
      <c r="D57" s="1"/>
      <c r="E57" s="1"/>
      <c r="F57" s="1"/>
    </row>
    <row r="58" spans="1:6" s="23" customFormat="1" ht="12.75">
      <c r="A58" s="1"/>
      <c r="B58" s="1"/>
      <c r="C58" s="1"/>
      <c r="D58" s="1"/>
      <c r="E58" s="1"/>
      <c r="F58" s="1"/>
    </row>
    <row r="59" spans="1:6" s="23" customFormat="1" ht="12.75">
      <c r="A59" s="1"/>
      <c r="B59" s="1"/>
      <c r="C59" s="1"/>
      <c r="D59" s="1"/>
      <c r="E59" s="1"/>
      <c r="F59" s="1"/>
    </row>
    <row r="60" spans="1:6" s="23" customFormat="1" ht="12.75">
      <c r="A60" s="1"/>
      <c r="B60" s="1"/>
      <c r="C60" s="1"/>
      <c r="D60" s="1"/>
      <c r="E60" s="1"/>
      <c r="F60" s="1"/>
    </row>
    <row r="61" spans="1:6" s="23" customFormat="1" ht="12.75">
      <c r="A61" s="1"/>
      <c r="B61" s="1"/>
      <c r="C61" s="1"/>
      <c r="D61" s="1"/>
      <c r="E61" s="1"/>
      <c r="F61" s="1"/>
    </row>
    <row r="62" spans="1:6" s="23" customFormat="1" ht="12.75">
      <c r="A62" s="1"/>
      <c r="B62" s="1"/>
      <c r="C62" s="1"/>
      <c r="D62" s="1"/>
      <c r="E62" s="1"/>
      <c r="F62" s="1"/>
    </row>
    <row r="63" spans="1:6" s="23" customFormat="1" ht="12.75">
      <c r="A63" s="1"/>
      <c r="B63" s="1"/>
      <c r="C63" s="1"/>
      <c r="D63" s="1"/>
      <c r="E63" s="1"/>
      <c r="F63" s="1"/>
    </row>
    <row r="64" spans="1:6" s="23" customFormat="1" ht="12.75">
      <c r="A64" s="1"/>
      <c r="B64" s="1"/>
      <c r="C64" s="1"/>
      <c r="D64" s="1"/>
      <c r="E64" s="1"/>
      <c r="F64" s="1"/>
    </row>
    <row r="65" spans="1:6" s="23" customFormat="1" ht="12.75">
      <c r="A65" s="1"/>
      <c r="B65" s="1"/>
      <c r="C65" s="1"/>
      <c r="D65" s="1"/>
      <c r="E65" s="1"/>
      <c r="F65" s="1"/>
    </row>
    <row r="66" spans="1:6" s="23" customFormat="1" ht="12.75">
      <c r="A66" s="1"/>
      <c r="B66" s="1"/>
      <c r="C66" s="1"/>
      <c r="D66" s="1"/>
      <c r="E66" s="1"/>
      <c r="F66" s="1"/>
    </row>
    <row r="67" spans="1:6" s="23" customFormat="1" ht="12.75">
      <c r="A67" s="1"/>
      <c r="B67" s="1"/>
      <c r="C67" s="1"/>
      <c r="D67" s="1"/>
      <c r="E67" s="1"/>
      <c r="F67" s="1"/>
    </row>
    <row r="68" spans="1:6" s="23" customFormat="1" ht="12.75">
      <c r="A68" s="1"/>
      <c r="B68" s="1"/>
      <c r="C68" s="1"/>
      <c r="D68" s="1"/>
      <c r="E68" s="1"/>
      <c r="F68" s="1"/>
    </row>
    <row r="69" spans="1:6" s="23" customFormat="1" ht="12.75">
      <c r="A69" s="1"/>
      <c r="B69" s="1"/>
      <c r="C69" s="1"/>
      <c r="D69" s="1"/>
      <c r="E69" s="1"/>
      <c r="F69" s="1"/>
    </row>
    <row r="70" spans="1:6" s="23" customFormat="1" ht="12.75">
      <c r="A70" s="1"/>
      <c r="B70" s="1"/>
      <c r="C70" s="1"/>
      <c r="D70" s="1"/>
      <c r="E70" s="1"/>
      <c r="F70" s="1"/>
    </row>
    <row r="71" spans="1:6" s="23" customFormat="1" ht="12.75">
      <c r="A71" s="1"/>
      <c r="B71" s="1"/>
      <c r="C71" s="1"/>
      <c r="D71" s="1"/>
      <c r="E71" s="1"/>
      <c r="F71" s="1"/>
    </row>
    <row r="72" spans="1:6" s="23" customFormat="1" ht="12.75">
      <c r="A72" s="1"/>
      <c r="B72" s="1"/>
      <c r="C72" s="1"/>
      <c r="D72" s="1"/>
      <c r="E72" s="1"/>
      <c r="F72" s="1"/>
    </row>
    <row r="73" spans="1:6" s="23" customFormat="1" ht="12.75">
      <c r="A73" s="1"/>
      <c r="B73" s="1"/>
      <c r="C73" s="1"/>
      <c r="D73" s="1"/>
      <c r="E73" s="1"/>
      <c r="F73" s="1"/>
    </row>
    <row r="74" spans="1:6" s="23" customFormat="1" ht="12.75">
      <c r="A74" s="1"/>
      <c r="B74" s="1"/>
      <c r="C74" s="1"/>
      <c r="D74" s="1"/>
      <c r="E74" s="1"/>
      <c r="F74" s="1"/>
    </row>
    <row r="75" spans="1:6" s="23" customFormat="1" ht="12.75">
      <c r="A75" s="1"/>
      <c r="B75" s="1"/>
      <c r="C75" s="1"/>
      <c r="D75" s="1"/>
      <c r="E75" s="1"/>
      <c r="F75" s="1"/>
    </row>
    <row r="76" spans="1:6" s="23" customFormat="1" ht="12.75">
      <c r="A76" s="1"/>
      <c r="B76" s="1"/>
      <c r="C76" s="1"/>
      <c r="D76" s="1"/>
      <c r="E76" s="1"/>
      <c r="F76" s="1"/>
    </row>
    <row r="77" spans="1:6" s="23" customFormat="1" ht="12.75">
      <c r="A77" s="1"/>
      <c r="B77" s="1"/>
      <c r="C77" s="1"/>
      <c r="D77" s="1"/>
      <c r="E77" s="1"/>
      <c r="F77" s="1"/>
    </row>
    <row r="78" spans="1:6" s="23" customFormat="1" ht="12.75">
      <c r="A78" s="1"/>
      <c r="B78" s="1"/>
      <c r="C78" s="1"/>
      <c r="D78" s="1"/>
      <c r="E78" s="1"/>
      <c r="F78" s="1"/>
    </row>
    <row r="79" spans="1:6" s="23" customFormat="1" ht="12.75">
      <c r="A79" s="1"/>
      <c r="B79" s="1"/>
      <c r="C79" s="1"/>
      <c r="D79" s="1"/>
      <c r="E79" s="1"/>
      <c r="F79" s="1"/>
    </row>
    <row r="80" spans="1:6" s="23" customFormat="1" ht="12.75">
      <c r="A80" s="1"/>
      <c r="B80" s="1"/>
      <c r="C80" s="1"/>
      <c r="D80" s="1"/>
      <c r="E80" s="1"/>
      <c r="F80" s="1"/>
    </row>
    <row r="81" spans="1:6" s="23" customFormat="1" ht="12.75">
      <c r="A81" s="1"/>
      <c r="B81" s="1"/>
      <c r="C81" s="1"/>
      <c r="D81" s="1"/>
      <c r="E81" s="1"/>
      <c r="F81" s="1"/>
    </row>
    <row r="82" spans="1:6" s="23" customFormat="1" ht="12.75">
      <c r="A82" s="1"/>
      <c r="B82" s="1"/>
      <c r="C82" s="1"/>
      <c r="D82" s="1"/>
      <c r="E82" s="1"/>
      <c r="F82" s="1"/>
    </row>
    <row r="83" spans="1:6" s="23" customFormat="1" ht="12.75">
      <c r="A83" s="1"/>
      <c r="B83" s="1"/>
      <c r="C83" s="1"/>
      <c r="D83" s="1"/>
      <c r="E83" s="1"/>
      <c r="F83" s="1"/>
    </row>
    <row r="84" spans="1:6" s="23" customFormat="1" ht="12.75">
      <c r="A84" s="1"/>
      <c r="B84" s="1"/>
      <c r="C84" s="1"/>
      <c r="D84" s="1"/>
      <c r="E84" s="1"/>
      <c r="F84" s="1"/>
    </row>
    <row r="85" spans="1:6" s="23" customFormat="1" ht="12.75">
      <c r="A85" s="1"/>
      <c r="B85" s="1"/>
      <c r="C85" s="1"/>
      <c r="D85" s="1"/>
      <c r="E85" s="1"/>
      <c r="F85" s="1"/>
    </row>
    <row r="86" spans="1:6" s="23" customFormat="1" ht="12.75">
      <c r="A86" s="1"/>
      <c r="B86" s="1"/>
      <c r="C86" s="1"/>
      <c r="D86" s="1"/>
      <c r="E86" s="1"/>
      <c r="F86" s="1"/>
    </row>
    <row r="87" spans="1:6" s="23" customFormat="1" ht="12.75">
      <c r="A87" s="1"/>
      <c r="B87" s="1"/>
      <c r="C87" s="1"/>
      <c r="D87" s="1"/>
      <c r="E87" s="1"/>
      <c r="F87" s="1"/>
    </row>
    <row r="88" spans="1:6" s="23" customFormat="1" ht="12.75">
      <c r="A88" s="1"/>
      <c r="B88" s="1"/>
      <c r="C88" s="1"/>
      <c r="D88" s="1"/>
      <c r="E88" s="1"/>
      <c r="F88" s="1"/>
    </row>
    <row r="89" spans="1:6" s="23" customFormat="1" ht="12.75">
      <c r="A89" s="1"/>
      <c r="B89" s="1"/>
      <c r="C89" s="1"/>
      <c r="D89" s="1"/>
      <c r="E89" s="1"/>
      <c r="F89" s="1"/>
    </row>
    <row r="90" spans="1:6" s="23" customFormat="1" ht="12.75">
      <c r="A90" s="1"/>
      <c r="B90" s="1"/>
      <c r="C90" s="1"/>
      <c r="D90" s="1"/>
      <c r="E90" s="1"/>
      <c r="F90" s="1"/>
    </row>
    <row r="91" spans="1:6" s="23" customFormat="1" ht="12.75">
      <c r="A91" s="1"/>
      <c r="B91" s="1"/>
      <c r="C91" s="1"/>
      <c r="D91" s="1"/>
      <c r="E91" s="1"/>
      <c r="F91" s="1"/>
    </row>
    <row r="92" spans="1:6" s="23" customFormat="1" ht="12.75">
      <c r="A92" s="1"/>
      <c r="B92" s="1"/>
      <c r="C92" s="1"/>
      <c r="D92" s="1"/>
      <c r="E92" s="1"/>
      <c r="F92" s="1"/>
    </row>
    <row r="93" spans="1:6" s="23" customFormat="1" ht="12.75">
      <c r="A93" s="1"/>
      <c r="B93" s="1"/>
      <c r="C93" s="1"/>
      <c r="D93" s="1"/>
      <c r="E93" s="1"/>
      <c r="F93" s="1"/>
    </row>
    <row r="94" spans="1:6" s="23" customFormat="1" ht="12.75">
      <c r="A94" s="1"/>
      <c r="B94" s="1"/>
      <c r="C94" s="1"/>
      <c r="D94" s="1"/>
      <c r="E94" s="1"/>
      <c r="F94" s="1"/>
    </row>
    <row r="95" spans="1:6" s="23" customFormat="1" ht="12.75">
      <c r="A95" s="1"/>
      <c r="B95" s="1"/>
      <c r="C95" s="1"/>
      <c r="D95" s="1"/>
      <c r="E95" s="1"/>
      <c r="F95" s="1"/>
    </row>
    <row r="96" spans="1:6" s="23" customFormat="1" ht="12.75">
      <c r="A96" s="1"/>
      <c r="B96" s="1"/>
      <c r="C96" s="1"/>
      <c r="D96" s="1"/>
      <c r="E96" s="1"/>
      <c r="F96" s="1"/>
    </row>
    <row r="97" spans="1:6" s="23" customFormat="1" ht="12.75">
      <c r="A97" s="1"/>
      <c r="B97" s="1"/>
      <c r="C97" s="1"/>
      <c r="D97" s="1"/>
      <c r="E97" s="1"/>
      <c r="F97" s="1"/>
    </row>
    <row r="98" spans="1:6" s="23" customFormat="1" ht="12.75">
      <c r="A98" s="1"/>
      <c r="B98" s="1"/>
      <c r="C98" s="1"/>
      <c r="D98" s="1"/>
      <c r="E98" s="1"/>
      <c r="F98" s="1"/>
    </row>
    <row r="99" spans="1:6" s="23" customFormat="1" ht="12.75">
      <c r="A99" s="1"/>
      <c r="B99" s="1"/>
      <c r="C99" s="1"/>
      <c r="D99" s="1"/>
      <c r="E99" s="1"/>
      <c r="F99" s="1"/>
    </row>
    <row r="100" spans="1:6" s="23" customFormat="1" ht="12.75">
      <c r="A100" s="1"/>
      <c r="B100" s="1"/>
      <c r="C100" s="1"/>
      <c r="D100" s="1"/>
      <c r="E100" s="1"/>
      <c r="F100" s="1"/>
    </row>
    <row r="101" spans="1:6" s="23" customFormat="1" ht="12.75">
      <c r="A101" s="1"/>
      <c r="B101" s="1"/>
      <c r="C101" s="1"/>
      <c r="D101" s="1"/>
      <c r="E101" s="1"/>
      <c r="F101" s="1"/>
    </row>
    <row r="102" spans="1:6" s="23" customFormat="1" ht="12.75">
      <c r="A102" s="1"/>
      <c r="B102" s="1"/>
      <c r="C102" s="1"/>
      <c r="D102" s="1"/>
      <c r="E102" s="1"/>
      <c r="F102" s="1"/>
    </row>
    <row r="103" spans="1:6" s="23" customFormat="1" ht="12.75">
      <c r="A103" s="1"/>
      <c r="B103" s="1"/>
      <c r="C103" s="1"/>
      <c r="D103" s="1"/>
      <c r="E103" s="1"/>
      <c r="F103" s="1"/>
    </row>
    <row r="104" spans="1:6" s="23" customFormat="1" ht="12.75">
      <c r="A104" s="1"/>
      <c r="B104" s="1"/>
      <c r="C104" s="1"/>
      <c r="D104" s="1"/>
      <c r="E104" s="1"/>
      <c r="F104" s="1"/>
    </row>
    <row r="105" spans="1:6" s="23" customFormat="1" ht="12.75">
      <c r="A105" s="1"/>
      <c r="B105" s="1"/>
      <c r="C105" s="1"/>
      <c r="D105" s="1"/>
      <c r="E105" s="1"/>
      <c r="F105" s="1"/>
    </row>
    <row r="106" spans="1:6" s="23" customFormat="1" ht="12.75">
      <c r="A106" s="1"/>
      <c r="B106" s="1"/>
      <c r="C106" s="1"/>
      <c r="D106" s="1"/>
      <c r="E106" s="1"/>
      <c r="F106" s="1"/>
    </row>
    <row r="107" spans="1:6" s="23" customFormat="1" ht="12.75">
      <c r="A107" s="1"/>
      <c r="B107" s="1"/>
      <c r="C107" s="1"/>
      <c r="D107" s="1"/>
      <c r="E107" s="1"/>
      <c r="F107" s="1"/>
    </row>
    <row r="108" spans="1:6" s="23" customFormat="1" ht="12.75">
      <c r="A108" s="1"/>
      <c r="B108" s="1"/>
      <c r="C108" s="1"/>
      <c r="D108" s="1"/>
      <c r="E108" s="1"/>
      <c r="F108" s="1"/>
    </row>
    <row r="109" spans="1:6" s="23" customFormat="1" ht="12.75">
      <c r="A109" s="1"/>
      <c r="B109" s="1"/>
      <c r="C109" s="1"/>
      <c r="D109" s="1"/>
      <c r="E109" s="1"/>
      <c r="F109" s="1"/>
    </row>
    <row r="110" spans="1:6" s="23" customFormat="1" ht="12.75">
      <c r="A110" s="1"/>
      <c r="B110" s="1"/>
      <c r="C110" s="1"/>
      <c r="D110" s="1"/>
      <c r="E110" s="1"/>
      <c r="F110" s="1"/>
    </row>
    <row r="111" spans="1:6" s="23" customFormat="1" ht="12.75">
      <c r="A111" s="1"/>
      <c r="B111" s="1"/>
      <c r="C111" s="1"/>
      <c r="D111" s="1"/>
      <c r="E111" s="1"/>
      <c r="F111" s="1"/>
    </row>
    <row r="112" spans="1:6" s="23" customFormat="1" ht="12.75">
      <c r="A112" s="1"/>
      <c r="B112" s="1"/>
      <c r="C112" s="1"/>
      <c r="D112" s="1"/>
      <c r="E112" s="1"/>
      <c r="F112" s="1"/>
    </row>
    <row r="113" spans="1:6" s="23" customFormat="1" ht="12.75">
      <c r="A113" s="1"/>
      <c r="B113" s="1"/>
      <c r="C113" s="1"/>
      <c r="D113" s="1"/>
      <c r="E113" s="1"/>
      <c r="F113" s="1"/>
    </row>
    <row r="114" spans="1:6" s="23" customFormat="1" ht="12.75">
      <c r="A114" s="1"/>
      <c r="B114" s="1"/>
      <c r="C114" s="1"/>
      <c r="D114" s="1"/>
      <c r="E114" s="1"/>
      <c r="F114" s="1"/>
    </row>
    <row r="115" spans="1:6" s="23" customFormat="1" ht="12.75">
      <c r="A115" s="1"/>
      <c r="B115" s="1"/>
      <c r="C115" s="1"/>
      <c r="D115" s="1"/>
      <c r="E115" s="1"/>
      <c r="F115" s="1"/>
    </row>
    <row r="116" spans="1:6" s="23" customFormat="1" ht="12.75">
      <c r="A116" s="1"/>
      <c r="B116" s="1"/>
      <c r="C116" s="1"/>
      <c r="D116" s="1"/>
      <c r="E116" s="1"/>
      <c r="F116" s="1"/>
    </row>
    <row r="117" spans="1:6" s="23" customFormat="1" ht="12.75">
      <c r="A117" s="1"/>
      <c r="B117" s="1"/>
      <c r="C117" s="1"/>
      <c r="D117" s="1"/>
      <c r="E117" s="1"/>
      <c r="F117" s="1"/>
    </row>
    <row r="118" spans="1:6" s="23" customFormat="1" ht="12.75">
      <c r="A118" s="1"/>
      <c r="B118" s="1"/>
      <c r="C118" s="1"/>
      <c r="D118" s="1"/>
      <c r="E118" s="1"/>
      <c r="F118" s="1"/>
    </row>
    <row r="119" spans="1:6" s="23" customFormat="1" ht="12.75">
      <c r="A119" s="1"/>
      <c r="B119" s="1"/>
      <c r="C119" s="1"/>
      <c r="D119" s="1"/>
      <c r="E119" s="1"/>
      <c r="F119" s="1"/>
    </row>
    <row r="120" spans="1:6" s="23" customFormat="1" ht="12.75">
      <c r="A120" s="1"/>
      <c r="B120" s="1"/>
      <c r="C120" s="1"/>
      <c r="D120" s="1"/>
      <c r="E120" s="1"/>
      <c r="F120" s="1"/>
    </row>
    <row r="121" spans="1:6" s="23" customFormat="1" ht="12.75">
      <c r="A121" s="1"/>
      <c r="B121" s="1"/>
      <c r="C121" s="1"/>
      <c r="D121" s="1"/>
      <c r="E121" s="1"/>
      <c r="F121" s="1"/>
    </row>
    <row r="122" spans="1:6" s="23" customFormat="1" ht="12.75">
      <c r="A122" s="1"/>
      <c r="B122" s="1"/>
      <c r="C122" s="1"/>
      <c r="D122" s="1"/>
      <c r="E122" s="1"/>
      <c r="F122" s="1"/>
    </row>
    <row r="123" spans="1:6" s="23" customFormat="1" ht="12.75">
      <c r="A123" s="1"/>
      <c r="B123" s="1"/>
      <c r="C123" s="1"/>
      <c r="D123" s="1"/>
      <c r="E123" s="1"/>
      <c r="F123" s="1"/>
    </row>
    <row r="124" spans="1:6" s="23" customFormat="1" ht="12.75">
      <c r="A124" s="1"/>
      <c r="B124" s="1"/>
      <c r="C124" s="1"/>
      <c r="D124" s="1"/>
      <c r="E124" s="1"/>
      <c r="F124" s="1"/>
    </row>
    <row r="125" spans="1:6" s="23" customFormat="1" ht="12.75">
      <c r="A125" s="1"/>
      <c r="B125" s="1"/>
      <c r="C125" s="1"/>
      <c r="D125" s="1"/>
      <c r="E125" s="1"/>
      <c r="F125" s="1"/>
    </row>
    <row r="126" spans="1:6" s="23" customFormat="1" ht="12.75">
      <c r="A126" s="1"/>
      <c r="B126" s="1"/>
      <c r="C126" s="1"/>
      <c r="D126" s="1"/>
      <c r="E126" s="1"/>
      <c r="F126" s="1"/>
    </row>
    <row r="127" spans="1:6" s="23" customFormat="1" ht="12.75">
      <c r="A127" s="1"/>
      <c r="B127" s="1"/>
      <c r="C127" s="1"/>
      <c r="D127" s="1"/>
      <c r="E127" s="1"/>
      <c r="F127" s="1"/>
    </row>
    <row r="128" spans="1:6" s="23" customFormat="1" ht="12.75">
      <c r="A128" s="1"/>
      <c r="B128" s="1"/>
      <c r="C128" s="1"/>
      <c r="D128" s="1"/>
      <c r="E128" s="1"/>
      <c r="F128" s="1"/>
    </row>
    <row r="129" spans="1:6" s="23" customFormat="1" ht="12.75">
      <c r="A129" s="1"/>
      <c r="B129" s="1"/>
      <c r="C129" s="1"/>
      <c r="D129" s="1"/>
      <c r="E129" s="1"/>
      <c r="F129" s="1"/>
    </row>
    <row r="130" spans="1:6" s="23" customFormat="1" ht="12.75">
      <c r="A130" s="1"/>
      <c r="B130" s="1"/>
      <c r="C130" s="1"/>
      <c r="D130" s="1"/>
      <c r="E130" s="1"/>
      <c r="F130" s="1"/>
    </row>
    <row r="131" spans="1:6" s="23" customFormat="1" ht="12.75">
      <c r="A131" s="1"/>
      <c r="B131" s="1"/>
      <c r="C131" s="1"/>
      <c r="D131" s="1"/>
      <c r="E131" s="1"/>
      <c r="F131" s="1"/>
    </row>
    <row r="132" spans="1:6" s="23" customFormat="1" ht="12.75">
      <c r="A132" s="1"/>
      <c r="B132" s="1"/>
      <c r="C132" s="1"/>
      <c r="D132" s="1"/>
      <c r="E132" s="1"/>
      <c r="F132" s="1"/>
    </row>
    <row r="133" spans="1:6" s="23" customFormat="1" ht="12.75">
      <c r="A133" s="1"/>
      <c r="B133" s="1"/>
      <c r="C133" s="1"/>
      <c r="D133" s="1"/>
      <c r="E133" s="1"/>
      <c r="F133" s="1"/>
    </row>
    <row r="134" spans="1:6" s="23" customFormat="1" ht="12.75">
      <c r="A134" s="1"/>
      <c r="B134" s="1"/>
      <c r="C134" s="1"/>
      <c r="D134" s="1"/>
      <c r="E134" s="1"/>
      <c r="F134" s="1"/>
    </row>
    <row r="135" spans="1:6" s="23" customFormat="1" ht="12.75">
      <c r="A135" s="1"/>
      <c r="B135" s="1"/>
      <c r="C135" s="1"/>
      <c r="D135" s="1"/>
      <c r="E135" s="1"/>
      <c r="F135" s="1"/>
    </row>
    <row r="136" spans="1:6" s="23" customFormat="1" ht="12.75">
      <c r="A136" s="1"/>
      <c r="B136" s="1"/>
      <c r="C136" s="1"/>
      <c r="D136" s="1"/>
      <c r="E136" s="1"/>
      <c r="F136" s="1"/>
    </row>
    <row r="137" spans="1:6" s="23" customFormat="1" ht="12.75">
      <c r="A137" s="1"/>
      <c r="B137" s="1"/>
      <c r="C137" s="1"/>
      <c r="D137" s="1"/>
      <c r="E137" s="1"/>
      <c r="F137" s="1"/>
    </row>
    <row r="138" spans="1:6" s="23" customFormat="1" ht="12.75">
      <c r="A138" s="1"/>
      <c r="B138" s="1"/>
      <c r="C138" s="1"/>
      <c r="D138" s="1"/>
      <c r="E138" s="1"/>
      <c r="F138" s="1"/>
    </row>
    <row r="139" spans="1:6" s="23" customFormat="1" ht="12.75">
      <c r="A139" s="1"/>
      <c r="B139" s="1"/>
      <c r="C139" s="1"/>
      <c r="D139" s="1"/>
      <c r="E139" s="1"/>
      <c r="F139" s="1"/>
    </row>
    <row r="140" spans="1:6" s="23" customFormat="1" ht="12.75">
      <c r="A140" s="1"/>
      <c r="B140" s="1"/>
      <c r="C140" s="1"/>
      <c r="D140" s="1"/>
      <c r="E140" s="1"/>
      <c r="F140" s="1"/>
    </row>
    <row r="141" spans="1:6" s="23" customFormat="1" ht="12.75">
      <c r="A141" s="1"/>
      <c r="B141" s="1"/>
      <c r="C141" s="1"/>
      <c r="D141" s="1"/>
      <c r="E141" s="1"/>
      <c r="F141" s="1"/>
    </row>
    <row r="142" spans="1:6" s="23" customFormat="1" ht="12.75">
      <c r="A142" s="1"/>
      <c r="B142" s="1"/>
      <c r="C142" s="1"/>
      <c r="D142" s="1"/>
      <c r="E142" s="1"/>
      <c r="F142" s="1"/>
    </row>
    <row r="143" spans="1:6" s="23" customFormat="1" ht="12.75">
      <c r="A143" s="1"/>
      <c r="B143" s="1"/>
      <c r="C143" s="1"/>
      <c r="D143" s="1"/>
      <c r="E143" s="1"/>
      <c r="F143" s="1"/>
    </row>
    <row r="144" spans="1:6" s="23" customFormat="1" ht="12.75">
      <c r="A144" s="1"/>
      <c r="B144" s="1"/>
      <c r="C144" s="1"/>
      <c r="D144" s="1"/>
      <c r="E144" s="1"/>
      <c r="F144" s="1"/>
    </row>
    <row r="145" spans="1:6" s="23" customFormat="1" ht="12.75">
      <c r="A145" s="1"/>
      <c r="B145" s="1"/>
      <c r="C145" s="1"/>
      <c r="D145" s="1"/>
      <c r="E145" s="1"/>
      <c r="F145" s="1"/>
    </row>
    <row r="146" spans="1:6" s="23" customFormat="1" ht="12.75">
      <c r="A146" s="1"/>
      <c r="B146" s="1"/>
      <c r="C146" s="1"/>
      <c r="D146" s="1"/>
      <c r="E146" s="1"/>
      <c r="F146" s="1"/>
    </row>
    <row r="147" spans="1:6" s="23" customFormat="1" ht="12.75">
      <c r="A147" s="1"/>
      <c r="B147" s="1"/>
      <c r="C147" s="1"/>
      <c r="D147" s="1"/>
      <c r="E147" s="1"/>
      <c r="F147" s="1"/>
    </row>
    <row r="148" spans="1:6" s="23" customFormat="1" ht="12.75">
      <c r="A148" s="1"/>
      <c r="B148" s="1"/>
      <c r="C148" s="1"/>
      <c r="D148" s="1"/>
      <c r="E148" s="1"/>
      <c r="F148" s="1"/>
    </row>
    <row r="149" spans="1:6" s="23" customFormat="1" ht="12.75">
      <c r="A149" s="1"/>
      <c r="B149" s="1"/>
      <c r="C149" s="1"/>
      <c r="D149" s="1"/>
      <c r="E149" s="1"/>
      <c r="F149" s="1"/>
    </row>
    <row r="150" spans="1:6" s="23" customFormat="1" ht="12.75">
      <c r="A150" s="1"/>
      <c r="B150" s="1"/>
      <c r="C150" s="1"/>
      <c r="D150" s="1"/>
      <c r="E150" s="1"/>
      <c r="F150" s="1"/>
    </row>
    <row r="151" spans="1:6" s="23" customFormat="1" ht="12.75">
      <c r="A151" s="1"/>
      <c r="B151" s="1"/>
      <c r="C151" s="1"/>
      <c r="D151" s="1"/>
      <c r="E151" s="1"/>
      <c r="F151" s="1"/>
    </row>
    <row r="152" spans="1:6" s="23" customFormat="1" ht="12.75">
      <c r="A152" s="1"/>
      <c r="B152" s="1"/>
      <c r="C152" s="1"/>
      <c r="D152" s="1"/>
      <c r="E152" s="1"/>
      <c r="F152" s="1"/>
    </row>
    <row r="153" spans="1:6" s="23" customFormat="1" ht="12.75">
      <c r="A153" s="1"/>
      <c r="B153" s="1"/>
      <c r="C153" s="1"/>
      <c r="D153" s="1"/>
      <c r="E153" s="1"/>
      <c r="F153" s="1"/>
    </row>
    <row r="154" spans="1:6" s="23" customFormat="1" ht="12.75">
      <c r="A154" s="1"/>
      <c r="B154" s="1"/>
      <c r="C154" s="1"/>
      <c r="D154" s="1"/>
      <c r="E154" s="1"/>
      <c r="F154" s="1"/>
    </row>
    <row r="155" spans="1:6" s="23" customFormat="1" ht="12.75">
      <c r="A155" s="1"/>
      <c r="B155" s="1"/>
      <c r="C155" s="1"/>
      <c r="D155" s="1"/>
      <c r="E155" s="1"/>
      <c r="F155" s="1"/>
    </row>
    <row r="156" spans="1:6" s="23" customFormat="1" ht="12.75">
      <c r="A156" s="1"/>
      <c r="B156" s="1"/>
      <c r="C156" s="1"/>
      <c r="D156" s="1"/>
      <c r="E156" s="1"/>
      <c r="F156" s="1"/>
    </row>
    <row r="157" spans="1:6" s="23" customFormat="1" ht="12.75">
      <c r="A157" s="1"/>
      <c r="B157" s="1"/>
      <c r="C157" s="1"/>
      <c r="D157" s="1"/>
      <c r="E157" s="1"/>
      <c r="F157" s="1"/>
    </row>
    <row r="158" spans="1:6" s="23" customFormat="1" ht="12.75">
      <c r="A158" s="1"/>
      <c r="B158" s="1"/>
      <c r="C158" s="1"/>
      <c r="D158" s="1"/>
      <c r="E158" s="1"/>
      <c r="F158" s="1"/>
    </row>
    <row r="159" spans="1:6" s="23" customFormat="1" ht="12.75">
      <c r="A159" s="1"/>
      <c r="B159" s="1"/>
      <c r="C159" s="1"/>
      <c r="D159" s="1"/>
      <c r="E159" s="1"/>
      <c r="F159" s="1"/>
    </row>
    <row r="160" spans="1:6" s="23" customFormat="1" ht="12.75">
      <c r="A160" s="1"/>
      <c r="B160" s="1"/>
      <c r="C160" s="1"/>
      <c r="D160" s="1"/>
      <c r="E160" s="1"/>
      <c r="F160" s="1"/>
    </row>
    <row r="161" spans="1:6" s="23" customFormat="1" ht="12.75">
      <c r="A161" s="1"/>
      <c r="B161" s="1"/>
      <c r="C161" s="1"/>
      <c r="D161" s="1"/>
      <c r="E161" s="1"/>
      <c r="F161" s="1"/>
    </row>
    <row r="162" spans="1:6" s="23" customFormat="1" ht="12.75">
      <c r="A162" s="1"/>
      <c r="B162" s="1"/>
      <c r="C162" s="1"/>
      <c r="D162" s="1"/>
      <c r="E162" s="1"/>
      <c r="F162" s="1"/>
    </row>
    <row r="163" spans="1:6" s="23" customFormat="1" ht="12.75">
      <c r="A163" s="1"/>
      <c r="B163" s="1"/>
      <c r="C163" s="1"/>
      <c r="D163" s="1"/>
      <c r="E163" s="1"/>
      <c r="F163" s="1"/>
    </row>
    <row r="164" spans="1:6" s="23" customFormat="1" ht="12.75">
      <c r="A164" s="1"/>
      <c r="B164" s="1"/>
      <c r="C164" s="1"/>
      <c r="D164" s="1"/>
      <c r="E164" s="1"/>
      <c r="F164" s="1"/>
    </row>
    <row r="165" spans="1:6" s="23" customFormat="1" ht="12.75">
      <c r="A165" s="1"/>
      <c r="B165" s="1"/>
      <c r="C165" s="1"/>
      <c r="D165" s="1"/>
      <c r="E165" s="1"/>
      <c r="F165" s="1"/>
    </row>
    <row r="166" spans="1:6" s="23" customFormat="1" ht="12.75">
      <c r="A166" s="1"/>
      <c r="B166" s="1"/>
      <c r="C166" s="1"/>
      <c r="D166" s="1"/>
      <c r="E166" s="1"/>
      <c r="F166" s="1"/>
    </row>
    <row r="167" spans="1:6" s="23" customFormat="1" ht="12.75">
      <c r="A167" s="1"/>
      <c r="B167" s="1"/>
      <c r="C167" s="1"/>
      <c r="D167" s="1"/>
      <c r="E167" s="1"/>
      <c r="F167" s="1"/>
    </row>
    <row r="168" spans="1:6" s="23" customFormat="1" ht="12.75">
      <c r="A168" s="1"/>
      <c r="B168" s="1"/>
      <c r="C168" s="1"/>
      <c r="D168" s="1"/>
      <c r="E168" s="1"/>
      <c r="F168" s="1"/>
    </row>
    <row r="169" spans="1:6" s="23" customFormat="1" ht="12.75">
      <c r="A169" s="1"/>
      <c r="B169" s="1"/>
      <c r="C169" s="1"/>
      <c r="D169" s="1"/>
      <c r="E169" s="1"/>
      <c r="F169" s="1"/>
    </row>
    <row r="170" spans="1:6" s="23" customFormat="1" ht="12.75">
      <c r="A170" s="1"/>
      <c r="B170" s="1"/>
      <c r="C170" s="1"/>
      <c r="D170" s="1"/>
      <c r="E170" s="1"/>
      <c r="F170" s="1"/>
    </row>
    <row r="171" spans="1:6" s="23" customFormat="1" ht="12.75">
      <c r="A171" s="1"/>
      <c r="B171" s="1"/>
      <c r="C171" s="1"/>
      <c r="D171" s="1"/>
      <c r="E171" s="1"/>
      <c r="F171" s="1"/>
    </row>
    <row r="172" spans="1:6" s="23" customFormat="1" ht="12.75">
      <c r="A172" s="1"/>
      <c r="B172" s="1"/>
      <c r="C172" s="1"/>
      <c r="D172" s="1"/>
      <c r="E172" s="1"/>
      <c r="F172" s="1"/>
    </row>
    <row r="173" spans="1:6" s="23" customFormat="1" ht="12.75">
      <c r="A173" s="1"/>
      <c r="B173" s="1"/>
      <c r="C173" s="1"/>
      <c r="D173" s="1"/>
      <c r="E173" s="1"/>
      <c r="F173" s="1"/>
    </row>
    <row r="174" spans="1:6" s="23" customFormat="1" ht="12.75">
      <c r="A174" s="1"/>
      <c r="B174" s="1"/>
      <c r="C174" s="1"/>
      <c r="D174" s="1"/>
      <c r="E174" s="1"/>
      <c r="F174" s="1"/>
    </row>
    <row r="175" spans="1:6" s="23" customFormat="1" ht="12.75">
      <c r="A175" s="1"/>
      <c r="B175" s="1"/>
      <c r="C175" s="1"/>
      <c r="D175" s="1"/>
      <c r="E175" s="1"/>
      <c r="F175" s="1"/>
    </row>
    <row r="176" spans="1:6" s="23" customFormat="1" ht="12.75">
      <c r="A176" s="1"/>
      <c r="B176" s="1"/>
      <c r="C176" s="1"/>
      <c r="D176" s="1"/>
      <c r="E176" s="1"/>
      <c r="F176" s="1"/>
    </row>
    <row r="177" spans="1:6" s="23" customFormat="1" ht="12.75">
      <c r="A177" s="1"/>
      <c r="B177" s="1"/>
      <c r="C177" s="1"/>
      <c r="D177" s="1"/>
      <c r="E177" s="1"/>
      <c r="F177" s="1"/>
    </row>
    <row r="178" spans="1:6" s="23" customFormat="1" ht="12.75">
      <c r="A178" s="1"/>
      <c r="B178" s="1"/>
      <c r="C178" s="1"/>
      <c r="D178" s="1"/>
      <c r="E178" s="1"/>
      <c r="F178" s="1"/>
    </row>
    <row r="179" spans="1:6" s="23" customFormat="1" ht="12.75">
      <c r="A179" s="1"/>
      <c r="B179" s="1"/>
      <c r="C179" s="1"/>
      <c r="D179" s="1"/>
      <c r="E179" s="1"/>
      <c r="F179" s="1"/>
    </row>
    <row r="180" spans="1:6" s="23" customFormat="1" ht="12.75">
      <c r="A180" s="1"/>
      <c r="B180" s="1"/>
      <c r="C180" s="1"/>
      <c r="D180" s="1"/>
      <c r="E180" s="1"/>
      <c r="F180" s="1"/>
    </row>
    <row r="181" spans="1:6" s="23" customFormat="1" ht="12.75">
      <c r="A181" s="1"/>
      <c r="B181" s="1"/>
      <c r="C181" s="1"/>
      <c r="D181" s="1"/>
      <c r="E181" s="1"/>
      <c r="F181" s="1"/>
    </row>
    <row r="182" spans="1:6" s="23" customFormat="1" ht="12.75">
      <c r="A182" s="1"/>
      <c r="B182" s="1"/>
      <c r="C182" s="1"/>
      <c r="D182" s="1"/>
      <c r="E182" s="1"/>
      <c r="F182" s="1"/>
    </row>
    <row r="183" spans="1:6" s="23" customFormat="1" ht="12.75">
      <c r="A183" s="1"/>
      <c r="B183" s="1"/>
      <c r="C183" s="1"/>
      <c r="D183" s="1"/>
      <c r="E183" s="1"/>
      <c r="F183" s="1"/>
    </row>
    <row r="184" spans="1:6" s="23" customFormat="1" ht="12.75">
      <c r="A184" s="1"/>
      <c r="B184" s="1"/>
      <c r="C184" s="1"/>
      <c r="D184" s="1"/>
      <c r="E184" s="1"/>
      <c r="F184" s="1"/>
    </row>
    <row r="185" spans="1:6" s="23" customFormat="1" ht="12.75">
      <c r="A185" s="1"/>
      <c r="B185" s="1"/>
      <c r="C185" s="1"/>
      <c r="D185" s="1"/>
      <c r="E185" s="1"/>
      <c r="F185" s="1"/>
    </row>
    <row r="186" spans="1:6" s="23" customFormat="1" ht="12.75">
      <c r="A186" s="1"/>
      <c r="B186" s="1"/>
      <c r="C186" s="1"/>
      <c r="D186" s="1"/>
      <c r="E186" s="1"/>
      <c r="F186" s="1"/>
    </row>
    <row r="187" spans="1:6" s="23" customFormat="1" ht="12.75">
      <c r="A187" s="1"/>
      <c r="B187" s="1"/>
      <c r="C187" s="1"/>
      <c r="D187" s="1"/>
      <c r="E187" s="1"/>
      <c r="F187" s="1"/>
    </row>
    <row r="188" spans="1:6" s="23" customFormat="1" ht="12.75">
      <c r="A188" s="1"/>
      <c r="B188" s="1"/>
      <c r="C188" s="1"/>
      <c r="D188" s="1"/>
      <c r="E188" s="1"/>
      <c r="F188" s="1"/>
    </row>
    <row r="189" spans="1:6" s="23" customFormat="1" ht="12.75">
      <c r="A189" s="1"/>
      <c r="B189" s="1"/>
      <c r="C189" s="1"/>
      <c r="D189" s="1"/>
      <c r="E189" s="1"/>
      <c r="F189" s="1"/>
    </row>
    <row r="190" spans="1:6" s="23" customFormat="1" ht="12.75">
      <c r="A190" s="1"/>
      <c r="B190" s="1"/>
      <c r="C190" s="1"/>
      <c r="D190" s="1"/>
      <c r="E190" s="1"/>
      <c r="F190" s="1"/>
    </row>
    <row r="191" spans="1:6" s="23" customFormat="1" ht="12.75">
      <c r="A191" s="1"/>
      <c r="B191" s="1"/>
      <c r="C191" s="1"/>
      <c r="D191" s="1"/>
      <c r="E191" s="1"/>
      <c r="F191" s="1"/>
    </row>
    <row r="192" spans="1:6" s="23" customFormat="1" ht="12.75">
      <c r="A192" s="1"/>
      <c r="B192" s="1"/>
      <c r="C192" s="1"/>
      <c r="D192" s="1"/>
      <c r="E192" s="1"/>
      <c r="F192" s="1"/>
    </row>
    <row r="193" spans="1:6" s="23" customFormat="1" ht="12.75">
      <c r="A193" s="1"/>
      <c r="B193" s="1"/>
      <c r="C193" s="1"/>
      <c r="D193" s="1"/>
      <c r="E193" s="1"/>
      <c r="F193" s="1"/>
    </row>
    <row r="194" spans="1:6" s="23" customFormat="1" ht="12.75">
      <c r="A194" s="1"/>
      <c r="B194" s="1"/>
      <c r="C194" s="1"/>
      <c r="D194" s="1"/>
      <c r="E194" s="1"/>
      <c r="F194" s="1"/>
    </row>
    <row r="195" spans="1:6" s="23" customFormat="1" ht="12.75">
      <c r="A195" s="1"/>
      <c r="B195" s="1"/>
      <c r="C195" s="1"/>
      <c r="D195" s="1"/>
      <c r="E195" s="1"/>
      <c r="F195" s="1"/>
    </row>
    <row r="196" spans="1:6" s="23" customFormat="1" ht="12.75">
      <c r="A196" s="1"/>
      <c r="B196" s="1"/>
      <c r="C196" s="1"/>
      <c r="D196" s="1"/>
      <c r="E196" s="1"/>
      <c r="F196" s="1"/>
    </row>
    <row r="197" spans="1:6" s="23" customFormat="1" ht="12.75">
      <c r="A197" s="1"/>
      <c r="B197" s="1"/>
      <c r="C197" s="1"/>
      <c r="D197" s="1"/>
      <c r="E197" s="1"/>
      <c r="F197" s="1"/>
    </row>
    <row r="198" spans="1:6" s="23" customFormat="1" ht="12.75">
      <c r="A198" s="1"/>
      <c r="B198" s="1"/>
      <c r="C198" s="1"/>
      <c r="D198" s="1"/>
      <c r="E198" s="1"/>
      <c r="F198" s="1"/>
    </row>
    <row r="199" spans="1:6" s="23" customFormat="1" ht="12.75">
      <c r="A199" s="1"/>
      <c r="B199" s="1"/>
      <c r="C199" s="1"/>
      <c r="D199" s="1"/>
      <c r="E199" s="1"/>
      <c r="F199" s="1"/>
    </row>
    <row r="200" spans="1:6" s="23" customFormat="1" ht="12.75">
      <c r="A200" s="1"/>
      <c r="B200" s="1"/>
      <c r="C200" s="1"/>
      <c r="D200" s="1"/>
      <c r="E200" s="1"/>
      <c r="F200" s="1"/>
    </row>
    <row r="201" spans="1:6" s="23" customFormat="1" ht="12.75">
      <c r="A201" s="1"/>
      <c r="B201" s="1"/>
      <c r="C201" s="1"/>
      <c r="D201" s="1"/>
      <c r="E201" s="1"/>
      <c r="F201" s="1"/>
    </row>
    <row r="202" spans="1:6" s="23" customFormat="1" ht="12.75">
      <c r="A202" s="1"/>
      <c r="B202" s="1"/>
      <c r="C202" s="1"/>
      <c r="D202" s="1"/>
      <c r="E202" s="1"/>
      <c r="F202" s="1"/>
    </row>
    <row r="203" spans="1:6" s="23" customFormat="1" ht="12.75">
      <c r="A203" s="1"/>
      <c r="B203" s="1"/>
      <c r="C203" s="1"/>
      <c r="D203" s="1"/>
      <c r="E203" s="1"/>
      <c r="F203" s="1"/>
    </row>
    <row r="204" spans="1:6" s="23" customFormat="1" ht="12.75">
      <c r="A204" s="1"/>
      <c r="B204" s="1"/>
      <c r="C204" s="1"/>
      <c r="D204" s="1"/>
      <c r="E204" s="1"/>
      <c r="F204" s="1"/>
    </row>
    <row r="205" spans="1:6" s="23" customFormat="1" ht="12.75">
      <c r="A205" s="1"/>
      <c r="B205" s="1"/>
      <c r="C205" s="1"/>
      <c r="D205" s="1"/>
      <c r="E205" s="1"/>
      <c r="F205" s="1"/>
    </row>
    <row r="206" spans="1:6" s="23" customFormat="1" ht="12.75">
      <c r="A206" s="1"/>
      <c r="B206" s="1"/>
      <c r="C206" s="1"/>
      <c r="D206" s="1"/>
      <c r="E206" s="1"/>
      <c r="F206" s="1"/>
    </row>
    <row r="207" spans="1:6" s="23" customFormat="1" ht="12.75">
      <c r="A207" s="1"/>
      <c r="B207" s="1"/>
      <c r="C207" s="1"/>
      <c r="D207" s="1"/>
      <c r="E207" s="1"/>
      <c r="F207" s="1"/>
    </row>
    <row r="208" spans="1:6" s="23" customFormat="1" ht="12.75">
      <c r="A208" s="1"/>
      <c r="B208" s="1"/>
      <c r="C208" s="1"/>
      <c r="D208" s="1"/>
      <c r="E208" s="1"/>
      <c r="F208" s="1"/>
    </row>
    <row r="209" spans="1:6" s="23" customFormat="1" ht="12.75">
      <c r="A209" s="1"/>
      <c r="B209" s="1"/>
      <c r="C209" s="1"/>
      <c r="D209" s="1"/>
      <c r="E209" s="1"/>
      <c r="F209" s="1"/>
    </row>
    <row r="210" spans="1:6" s="23" customFormat="1" ht="12.75">
      <c r="A210" s="1"/>
      <c r="B210" s="1"/>
      <c r="C210" s="1"/>
      <c r="D210" s="1"/>
      <c r="E210" s="1"/>
      <c r="F210" s="1"/>
    </row>
    <row r="211" spans="1:6" s="23" customFormat="1" ht="12.75">
      <c r="A211" s="1"/>
      <c r="B211" s="1"/>
      <c r="C211" s="1"/>
      <c r="D211" s="1"/>
      <c r="E211" s="1"/>
      <c r="F211" s="1"/>
    </row>
    <row r="212" spans="1:6" s="23" customFormat="1" ht="12.75">
      <c r="A212" s="1"/>
      <c r="B212" s="1"/>
      <c r="C212" s="1"/>
      <c r="D212" s="1"/>
      <c r="E212" s="1"/>
      <c r="F212" s="1"/>
    </row>
    <row r="213" spans="1:6" s="23" customFormat="1" ht="12.75">
      <c r="A213" s="1"/>
      <c r="B213" s="1"/>
      <c r="C213" s="1"/>
      <c r="D213" s="1"/>
      <c r="E213" s="1"/>
      <c r="F213" s="1"/>
    </row>
    <row r="214" spans="1:6" s="23" customFormat="1" ht="12.75">
      <c r="A214" s="1"/>
      <c r="B214" s="1"/>
      <c r="C214" s="1"/>
      <c r="D214" s="1"/>
      <c r="E214" s="1"/>
      <c r="F214" s="1"/>
    </row>
    <row r="215" spans="1:6" s="23" customFormat="1" ht="12.75">
      <c r="A215" s="1"/>
      <c r="B215" s="1"/>
      <c r="C215" s="1"/>
      <c r="D215" s="1"/>
      <c r="E215" s="1"/>
      <c r="F215" s="1"/>
    </row>
    <row r="216" spans="1:6" s="23" customFormat="1" ht="12.75">
      <c r="A216" s="1"/>
      <c r="B216" s="1"/>
      <c r="C216" s="1"/>
      <c r="D216" s="1"/>
      <c r="E216" s="1"/>
      <c r="F216" s="1"/>
    </row>
    <row r="217" spans="1:6" s="23" customFormat="1" ht="12.75">
      <c r="A217" s="1"/>
      <c r="B217" s="1"/>
      <c r="C217" s="1"/>
      <c r="D217" s="1"/>
      <c r="E217" s="1"/>
      <c r="F217" s="1"/>
    </row>
    <row r="218" spans="1:6" s="23" customFormat="1" ht="12.75">
      <c r="A218" s="1"/>
      <c r="B218" s="1"/>
      <c r="C218" s="1"/>
      <c r="D218" s="1"/>
      <c r="E218" s="1"/>
      <c r="F218" s="1"/>
    </row>
    <row r="219" spans="1:6" s="23" customFormat="1" ht="12.75">
      <c r="A219" s="1"/>
      <c r="B219" s="1"/>
      <c r="C219" s="1"/>
      <c r="D219" s="1"/>
      <c r="E219" s="1"/>
      <c r="F219" s="1"/>
    </row>
    <row r="220" spans="1:6" s="23" customFormat="1" ht="12.75">
      <c r="A220" s="1"/>
      <c r="B220" s="1"/>
      <c r="C220" s="1"/>
      <c r="D220" s="1"/>
      <c r="E220" s="1"/>
      <c r="F220" s="1"/>
    </row>
    <row r="221" spans="1:6" s="23" customFormat="1" ht="12.75">
      <c r="A221" s="1"/>
      <c r="B221" s="1"/>
      <c r="C221" s="1"/>
      <c r="D221" s="1"/>
      <c r="E221" s="1"/>
      <c r="F221" s="1"/>
    </row>
    <row r="222" spans="1:6" s="23" customFormat="1" ht="12.75">
      <c r="A222" s="1"/>
      <c r="B222" s="1"/>
      <c r="C222" s="1"/>
      <c r="D222" s="1"/>
      <c r="E222" s="1"/>
      <c r="F222" s="1"/>
    </row>
    <row r="223" spans="1:6" s="23" customFormat="1" ht="12.75">
      <c r="A223" s="1"/>
      <c r="B223" s="1"/>
      <c r="C223" s="1"/>
      <c r="D223" s="1"/>
      <c r="E223" s="1"/>
      <c r="F223" s="1"/>
    </row>
    <row r="224" spans="1:6" s="23" customFormat="1" ht="12.75">
      <c r="A224" s="1"/>
      <c r="B224" s="1"/>
      <c r="C224" s="1"/>
      <c r="D224" s="1"/>
      <c r="E224" s="1"/>
      <c r="F224" s="1"/>
    </row>
    <row r="225" spans="1:6" s="23" customFormat="1" ht="12.75">
      <c r="A225" s="1"/>
      <c r="B225" s="1"/>
      <c r="C225" s="1"/>
      <c r="D225" s="1"/>
      <c r="E225" s="1"/>
      <c r="F225" s="1"/>
    </row>
    <row r="226" spans="1:6" s="23" customFormat="1" ht="12.75">
      <c r="A226" s="1"/>
      <c r="B226" s="1"/>
      <c r="C226" s="1"/>
      <c r="D226" s="1"/>
      <c r="E226" s="1"/>
      <c r="F226" s="1"/>
    </row>
    <row r="227" spans="1:6" s="23" customFormat="1" ht="12.75">
      <c r="A227" s="1"/>
      <c r="B227" s="1"/>
      <c r="C227" s="1"/>
      <c r="D227" s="1"/>
      <c r="E227" s="1"/>
      <c r="F227" s="1"/>
    </row>
    <row r="228" spans="1:6" s="23" customFormat="1" ht="12.75">
      <c r="A228" s="1"/>
      <c r="B228" s="1"/>
      <c r="C228" s="1"/>
      <c r="D228" s="1"/>
      <c r="E228" s="1"/>
      <c r="F228" s="1"/>
    </row>
    <row r="229" spans="1:6" s="23" customFormat="1" ht="12.75">
      <c r="A229" s="1"/>
      <c r="B229" s="1"/>
      <c r="C229" s="1"/>
      <c r="D229" s="1"/>
      <c r="E229" s="1"/>
      <c r="F229" s="1"/>
    </row>
    <row r="230" spans="1:6" s="23" customFormat="1" ht="12.75">
      <c r="A230" s="1"/>
      <c r="B230" s="1"/>
      <c r="C230" s="1"/>
      <c r="D230" s="1"/>
      <c r="E230" s="1"/>
      <c r="F230" s="1"/>
    </row>
    <row r="231" spans="1:6" s="23" customFormat="1" ht="12.75">
      <c r="A231" s="1"/>
      <c r="B231" s="1"/>
      <c r="C231" s="1"/>
      <c r="D231" s="1"/>
      <c r="E231" s="1"/>
      <c r="F231" s="1"/>
    </row>
    <row r="232" spans="1:6" s="23" customFormat="1" ht="12.75">
      <c r="A232" s="1"/>
      <c r="B232" s="1"/>
      <c r="C232" s="1"/>
      <c r="D232" s="1"/>
      <c r="E232" s="1"/>
      <c r="F232" s="1"/>
    </row>
    <row r="233" spans="1:6" s="23" customFormat="1" ht="12.75">
      <c r="A233" s="1"/>
      <c r="B233" s="1"/>
      <c r="C233" s="1"/>
      <c r="D233" s="1"/>
      <c r="E233" s="1"/>
      <c r="F233" s="1"/>
    </row>
    <row r="234" spans="1:6" s="23" customFormat="1" ht="12.75">
      <c r="A234" s="1"/>
      <c r="B234" s="1"/>
      <c r="C234" s="1"/>
      <c r="D234" s="1"/>
      <c r="E234" s="1"/>
      <c r="F234" s="1"/>
    </row>
    <row r="235" spans="1:6" s="23" customFormat="1" ht="12.75">
      <c r="A235" s="1"/>
      <c r="B235" s="1"/>
      <c r="C235" s="1"/>
      <c r="D235" s="1"/>
      <c r="E235" s="1"/>
      <c r="F235" s="1"/>
    </row>
    <row r="236" spans="1:6" s="23" customFormat="1" ht="12.75">
      <c r="A236" s="1"/>
      <c r="B236" s="1"/>
      <c r="C236" s="1"/>
      <c r="D236" s="1"/>
      <c r="E236" s="1"/>
      <c r="F236" s="1"/>
    </row>
    <row r="237" spans="1:6" s="23" customFormat="1" ht="12.75">
      <c r="A237" s="1"/>
      <c r="B237" s="1"/>
      <c r="C237" s="1"/>
      <c r="D237" s="1"/>
      <c r="E237" s="1"/>
      <c r="F237" s="1"/>
    </row>
    <row r="238" spans="1:6" s="23" customFormat="1" ht="12.75">
      <c r="A238" s="1"/>
      <c r="B238" s="1"/>
      <c r="C238" s="1"/>
      <c r="D238" s="1"/>
      <c r="E238" s="1"/>
      <c r="F238" s="1"/>
    </row>
    <row r="239" spans="1:6" s="23" customFormat="1" ht="12.75">
      <c r="A239" s="1"/>
      <c r="B239" s="1"/>
      <c r="C239" s="1"/>
      <c r="D239" s="1"/>
      <c r="E239" s="1"/>
      <c r="F239" s="1"/>
    </row>
    <row r="240" spans="1:6" s="23" customFormat="1" ht="12.75">
      <c r="A240" s="1"/>
      <c r="B240" s="1"/>
      <c r="C240" s="1"/>
      <c r="D240" s="1"/>
      <c r="E240" s="1"/>
      <c r="F240" s="1"/>
    </row>
    <row r="241" spans="1:6" s="23" customFormat="1" ht="12.75">
      <c r="A241" s="1"/>
      <c r="B241" s="1"/>
      <c r="C241" s="1"/>
      <c r="D241" s="1"/>
      <c r="E241" s="1"/>
      <c r="F241" s="1"/>
    </row>
    <row r="242" spans="1:6" s="23" customFormat="1" ht="12.75">
      <c r="A242" s="1"/>
      <c r="B242" s="1"/>
      <c r="C242" s="1"/>
      <c r="D242" s="1"/>
      <c r="E242" s="1"/>
      <c r="F242" s="1"/>
    </row>
    <row r="243" spans="1:6" s="23" customFormat="1" ht="12.75">
      <c r="A243" s="1"/>
      <c r="B243" s="1"/>
      <c r="C243" s="1"/>
      <c r="D243" s="1"/>
      <c r="E243" s="1"/>
      <c r="F243" s="1"/>
    </row>
    <row r="244" spans="1:6" s="23" customFormat="1" ht="12.75">
      <c r="A244" s="1"/>
      <c r="B244" s="1"/>
      <c r="C244" s="1"/>
      <c r="D244" s="1"/>
      <c r="E244" s="1"/>
      <c r="F244" s="1"/>
    </row>
    <row r="245" spans="1:6" s="23" customFormat="1" ht="12.75">
      <c r="A245" s="1"/>
      <c r="B245" s="1"/>
      <c r="C245" s="1"/>
      <c r="D245" s="1"/>
      <c r="E245" s="1"/>
      <c r="F245" s="1"/>
    </row>
    <row r="246" spans="1:6" s="23" customFormat="1" ht="12.75">
      <c r="A246" s="1"/>
      <c r="B246" s="1"/>
      <c r="C246" s="1"/>
      <c r="D246" s="1"/>
      <c r="E246" s="1"/>
      <c r="F246" s="1"/>
    </row>
    <row r="247" spans="1:6" s="23" customFormat="1" ht="12.75">
      <c r="A247" s="1"/>
      <c r="B247" s="1"/>
      <c r="C247" s="1"/>
      <c r="D247" s="1"/>
      <c r="E247" s="1"/>
      <c r="F247" s="1"/>
    </row>
    <row r="248" spans="1:6" s="23" customFormat="1" ht="12.75">
      <c r="A248" s="1"/>
      <c r="B248" s="1"/>
      <c r="C248" s="1"/>
      <c r="D248" s="1"/>
      <c r="E248" s="1"/>
      <c r="F248" s="1"/>
    </row>
    <row r="249" spans="1:6" s="23" customFormat="1" ht="12.75">
      <c r="A249" s="1"/>
      <c r="B249" s="1"/>
      <c r="C249" s="1"/>
      <c r="D249" s="1"/>
      <c r="E249" s="1"/>
      <c r="F249" s="1"/>
    </row>
    <row r="250" spans="1:6" s="23" customFormat="1" ht="12.75">
      <c r="A250" s="1"/>
      <c r="B250" s="1"/>
      <c r="C250" s="1"/>
      <c r="D250" s="1"/>
      <c r="E250" s="1"/>
      <c r="F250" s="1"/>
    </row>
    <row r="251" spans="1:6" s="23" customFormat="1" ht="12.75">
      <c r="A251" s="1"/>
      <c r="B251" s="1"/>
      <c r="C251" s="1"/>
      <c r="D251" s="1"/>
      <c r="E251" s="1"/>
      <c r="F251" s="1"/>
    </row>
    <row r="252" spans="1:6" s="23" customFormat="1" ht="12.75">
      <c r="A252" s="1"/>
      <c r="B252" s="1"/>
      <c r="C252" s="1"/>
      <c r="D252" s="1"/>
      <c r="E252" s="1"/>
      <c r="F252" s="1"/>
    </row>
    <row r="253" spans="1:6" s="23" customFormat="1" ht="12.75">
      <c r="A253" s="1"/>
      <c r="B253" s="1"/>
      <c r="C253" s="1"/>
      <c r="D253" s="1"/>
      <c r="E253" s="1"/>
      <c r="F253" s="1"/>
    </row>
    <row r="254" spans="1:6" s="23" customFormat="1" ht="12.75">
      <c r="A254" s="1"/>
      <c r="B254" s="1"/>
      <c r="C254" s="1"/>
      <c r="D254" s="1"/>
      <c r="E254" s="1"/>
      <c r="F254" s="1"/>
    </row>
    <row r="255" spans="1:6" s="23" customFormat="1" ht="12.75">
      <c r="A255" s="1"/>
      <c r="B255" s="1"/>
      <c r="C255" s="1"/>
      <c r="D255" s="1"/>
      <c r="E255" s="1"/>
      <c r="F255" s="1"/>
    </row>
    <row r="256" spans="1:6" s="23" customFormat="1" ht="12.75">
      <c r="A256" s="1"/>
      <c r="B256" s="1"/>
      <c r="C256" s="1"/>
      <c r="D256" s="1"/>
      <c r="E256" s="1"/>
      <c r="F256" s="1"/>
    </row>
    <row r="257" spans="1:6" s="23" customFormat="1" ht="12.75">
      <c r="A257" s="1"/>
      <c r="B257" s="1"/>
      <c r="C257" s="1"/>
      <c r="D257" s="1"/>
      <c r="E257" s="1"/>
      <c r="F257" s="1"/>
    </row>
    <row r="258" spans="1:6" s="23" customFormat="1" ht="12.75">
      <c r="A258" s="1"/>
      <c r="B258" s="1"/>
      <c r="C258" s="1"/>
      <c r="D258" s="1"/>
      <c r="E258" s="1"/>
      <c r="F258" s="1"/>
    </row>
    <row r="259" spans="1:6" s="23" customFormat="1" ht="12.75">
      <c r="A259" s="1"/>
      <c r="B259" s="1"/>
      <c r="C259" s="1"/>
      <c r="D259" s="1"/>
      <c r="E259" s="1"/>
      <c r="F259" s="1"/>
    </row>
    <row r="260" spans="1:6" s="23" customFormat="1" ht="12.75">
      <c r="A260" s="1"/>
      <c r="B260" s="1"/>
      <c r="C260" s="1"/>
      <c r="D260" s="1"/>
      <c r="E260" s="1"/>
      <c r="F260" s="1"/>
    </row>
    <row r="261" spans="1:6" s="23" customFormat="1" ht="12.75">
      <c r="A261" s="1"/>
      <c r="B261" s="1"/>
      <c r="C261" s="1"/>
      <c r="D261" s="1"/>
      <c r="E261" s="1"/>
      <c r="F261" s="1"/>
    </row>
    <row r="262" spans="1:6" s="23" customFormat="1" ht="12.75">
      <c r="A262" s="1"/>
      <c r="B262" s="1"/>
      <c r="C262" s="1"/>
      <c r="D262" s="1"/>
      <c r="E262" s="1"/>
      <c r="F262" s="1"/>
    </row>
    <row r="263" spans="1:6" s="23" customFormat="1" ht="12.75">
      <c r="A263" s="1"/>
      <c r="B263" s="1"/>
      <c r="C263" s="1"/>
      <c r="D263" s="1"/>
      <c r="E263" s="1"/>
      <c r="F263" s="1"/>
    </row>
    <row r="264" spans="1:6" s="23" customFormat="1" ht="12.75">
      <c r="A264" s="1"/>
      <c r="B264" s="1"/>
      <c r="C264" s="1"/>
      <c r="D264" s="1"/>
      <c r="E264" s="1"/>
      <c r="F264" s="1"/>
    </row>
    <row r="265" spans="1:6" s="23" customFormat="1" ht="12.75">
      <c r="A265" s="1"/>
      <c r="B265" s="1"/>
      <c r="C265" s="1"/>
      <c r="D265" s="1"/>
      <c r="E265" s="1"/>
      <c r="F265" s="1"/>
    </row>
    <row r="266" spans="1:6" s="23" customFormat="1" ht="12.75">
      <c r="A266" s="1"/>
      <c r="B266" s="1"/>
      <c r="C266" s="1"/>
      <c r="D266" s="1"/>
      <c r="E266" s="1"/>
      <c r="F266" s="1"/>
    </row>
    <row r="267" spans="1:6" s="23" customFormat="1" ht="12.75">
      <c r="A267" s="1"/>
      <c r="B267" s="1"/>
      <c r="C267" s="1"/>
      <c r="D267" s="1"/>
      <c r="E267" s="1"/>
      <c r="F267" s="1"/>
    </row>
    <row r="268" spans="1:6" s="23" customFormat="1" ht="12.75">
      <c r="A268" s="1"/>
      <c r="B268" s="1"/>
      <c r="C268" s="1"/>
      <c r="D268" s="1"/>
      <c r="E268" s="1"/>
      <c r="F268" s="1"/>
    </row>
    <row r="269" spans="1:6" s="23" customFormat="1" ht="12.75">
      <c r="A269" s="1"/>
      <c r="B269" s="1"/>
      <c r="C269" s="1"/>
      <c r="D269" s="1"/>
      <c r="E269" s="1"/>
      <c r="F269" s="1"/>
    </row>
    <row r="270" spans="1:6" s="23" customFormat="1" ht="12.75">
      <c r="A270" s="1"/>
      <c r="B270" s="1"/>
      <c r="C270" s="1"/>
      <c r="D270" s="1"/>
      <c r="E270" s="1"/>
      <c r="F270" s="1"/>
    </row>
    <row r="271" spans="1:6" s="23" customFormat="1" ht="12.75">
      <c r="A271" s="1"/>
      <c r="B271" s="1"/>
      <c r="C271" s="1"/>
      <c r="D271" s="1"/>
      <c r="E271" s="1"/>
      <c r="F271" s="1"/>
    </row>
    <row r="272" spans="1:6" s="23" customFormat="1" ht="12.75">
      <c r="A272" s="1"/>
      <c r="B272" s="1"/>
      <c r="C272" s="1"/>
      <c r="D272" s="1"/>
      <c r="E272" s="1"/>
      <c r="F272" s="1"/>
    </row>
    <row r="273" spans="1:6" s="23" customFormat="1" ht="12.75">
      <c r="A273" s="1"/>
      <c r="B273" s="1"/>
      <c r="C273" s="1"/>
      <c r="D273" s="1"/>
      <c r="E273" s="1"/>
      <c r="F273" s="1"/>
    </row>
    <row r="274" spans="1:6" s="23" customFormat="1" ht="12.75">
      <c r="A274" s="1"/>
      <c r="B274" s="1"/>
      <c r="C274" s="1"/>
      <c r="D274" s="1"/>
      <c r="E274" s="1"/>
      <c r="F274" s="1"/>
    </row>
    <row r="275" spans="1:6" s="23" customFormat="1" ht="12.75">
      <c r="A275" s="1"/>
      <c r="B275" s="1"/>
      <c r="C275" s="1"/>
      <c r="D275" s="1"/>
      <c r="E275" s="1"/>
      <c r="F275" s="1"/>
    </row>
    <row r="276" spans="1:6" s="23" customFormat="1" ht="12.75">
      <c r="A276" s="1"/>
      <c r="B276" s="1"/>
      <c r="C276" s="1"/>
      <c r="D276" s="1"/>
      <c r="E276" s="1"/>
      <c r="F276" s="1"/>
    </row>
    <row r="277" spans="1:6" s="23" customFormat="1" ht="12.75">
      <c r="A277" s="1"/>
      <c r="B277" s="1"/>
      <c r="C277" s="1"/>
      <c r="D277" s="1"/>
      <c r="E277" s="1"/>
      <c r="F277" s="1"/>
    </row>
    <row r="278" spans="1:6" s="23" customFormat="1" ht="12.75">
      <c r="A278" s="1"/>
      <c r="B278" s="1"/>
      <c r="C278" s="1"/>
      <c r="D278" s="1"/>
      <c r="E278" s="1"/>
      <c r="F278" s="1"/>
    </row>
    <row r="279" spans="1:6" s="23" customFormat="1" ht="12.75">
      <c r="A279" s="1"/>
      <c r="B279" s="1"/>
      <c r="C279" s="1"/>
      <c r="D279" s="1"/>
      <c r="E279" s="1"/>
      <c r="F279" s="1"/>
    </row>
    <row r="280" spans="1:6" s="23" customFormat="1" ht="12.75">
      <c r="A280" s="1"/>
      <c r="B280" s="1"/>
      <c r="C280" s="1"/>
      <c r="D280" s="1"/>
      <c r="E280" s="1"/>
      <c r="F280" s="1"/>
    </row>
    <row r="281" spans="1:6" s="23" customFormat="1" ht="12.75">
      <c r="A281" s="1"/>
      <c r="B281" s="1"/>
      <c r="C281" s="1"/>
      <c r="D281" s="1"/>
      <c r="E281" s="1"/>
      <c r="F281" s="1"/>
    </row>
    <row r="282" spans="1:6" s="23" customFormat="1" ht="12.75">
      <c r="A282" s="1"/>
      <c r="B282" s="1"/>
      <c r="C282" s="1"/>
      <c r="D282" s="1"/>
      <c r="E282" s="1"/>
      <c r="F282" s="1"/>
    </row>
    <row r="283" spans="1:6" s="23" customFormat="1" ht="12.75">
      <c r="A283" s="1"/>
      <c r="B283" s="1"/>
      <c r="C283" s="1"/>
      <c r="D283" s="1"/>
      <c r="E283" s="1"/>
      <c r="F283" s="1"/>
    </row>
    <row r="284" spans="1:6" s="23" customFormat="1" ht="12.75">
      <c r="A284" s="1"/>
      <c r="B284" s="1"/>
      <c r="C284" s="1"/>
      <c r="D284" s="1"/>
      <c r="E284" s="1"/>
      <c r="F284" s="1"/>
    </row>
    <row r="285" spans="1:6" s="23" customFormat="1" ht="12.75">
      <c r="A285" s="1"/>
      <c r="B285" s="1"/>
      <c r="C285" s="1"/>
      <c r="D285" s="1"/>
      <c r="E285" s="1"/>
      <c r="F285" s="1"/>
    </row>
    <row r="286" spans="1:6" s="23" customFormat="1" ht="12.75">
      <c r="A286" s="1"/>
      <c r="B286" s="1"/>
      <c r="C286" s="1"/>
      <c r="D286" s="1"/>
      <c r="E286" s="1"/>
      <c r="F286" s="1"/>
    </row>
    <row r="287" spans="1:6" s="23" customFormat="1" ht="12.75">
      <c r="A287" s="1"/>
      <c r="B287" s="1"/>
      <c r="C287" s="1"/>
      <c r="D287" s="1"/>
      <c r="E287" s="1"/>
      <c r="F287" s="1"/>
    </row>
    <row r="288" spans="1:6" s="23" customFormat="1" ht="12.75">
      <c r="A288" s="1"/>
      <c r="B288" s="1"/>
      <c r="C288" s="1"/>
      <c r="D288" s="1"/>
      <c r="E288" s="1"/>
      <c r="F288" s="1"/>
    </row>
    <row r="289" spans="1:6" s="23" customFormat="1" ht="12.75">
      <c r="A289" s="1"/>
      <c r="B289" s="1"/>
      <c r="C289" s="1"/>
      <c r="D289" s="1"/>
      <c r="E289" s="1"/>
      <c r="F289" s="1"/>
    </row>
    <row r="290" spans="1:6" s="23" customFormat="1" ht="12.75">
      <c r="A290" s="1"/>
      <c r="B290" s="1"/>
      <c r="C290" s="1"/>
      <c r="D290" s="1"/>
      <c r="E290" s="1"/>
      <c r="F290" s="1"/>
    </row>
    <row r="291" spans="1:6" s="23" customFormat="1" ht="12.75">
      <c r="A291" s="1"/>
      <c r="B291" s="1"/>
      <c r="C291" s="1"/>
      <c r="D291" s="1"/>
      <c r="E291" s="1"/>
      <c r="F291" s="1"/>
    </row>
    <row r="292" spans="1:6" s="23" customFormat="1" ht="12.75">
      <c r="A292" s="1"/>
      <c r="B292" s="1"/>
      <c r="C292" s="1"/>
      <c r="D292" s="1"/>
      <c r="E292" s="1"/>
      <c r="F292" s="1"/>
    </row>
    <row r="293" spans="1:6" s="23" customFormat="1" ht="12.75">
      <c r="A293" s="1"/>
      <c r="B293" s="1"/>
      <c r="C293" s="1"/>
      <c r="D293" s="1"/>
      <c r="E293" s="1"/>
      <c r="F293" s="1"/>
    </row>
    <row r="294" spans="1:6" s="23" customFormat="1" ht="12.75">
      <c r="A294" s="1"/>
      <c r="B294" s="1"/>
      <c r="C294" s="1"/>
      <c r="D294" s="1"/>
      <c r="E294" s="1"/>
      <c r="F294" s="1"/>
    </row>
    <row r="295" spans="1:6" s="23" customFormat="1" ht="12.75">
      <c r="A295" s="1"/>
      <c r="B295" s="1"/>
      <c r="C295" s="1"/>
      <c r="D295" s="1"/>
      <c r="E295" s="1"/>
      <c r="F295" s="1"/>
    </row>
    <row r="296" spans="1:6" s="23" customFormat="1" ht="12.75">
      <c r="A296" s="1"/>
      <c r="B296" s="1"/>
      <c r="C296" s="1"/>
      <c r="D296" s="1"/>
      <c r="E296" s="1"/>
      <c r="F296" s="1"/>
    </row>
    <row r="297" spans="1:6" s="23" customFormat="1" ht="12.75">
      <c r="A297" s="1"/>
      <c r="B297" s="1"/>
      <c r="C297" s="1"/>
      <c r="D297" s="1"/>
      <c r="E297" s="1"/>
      <c r="F297" s="1"/>
    </row>
    <row r="298" spans="1:6" s="23" customFormat="1" ht="12.75">
      <c r="A298" s="1"/>
      <c r="B298" s="1"/>
      <c r="C298" s="1"/>
      <c r="D298" s="1"/>
      <c r="E298" s="1"/>
      <c r="F298" s="1"/>
    </row>
    <row r="299" spans="1:6" s="23" customFormat="1" ht="12.75">
      <c r="A299" s="1"/>
      <c r="B299" s="1"/>
      <c r="C299" s="1"/>
      <c r="D299" s="1"/>
      <c r="E299" s="1"/>
      <c r="F299" s="1"/>
    </row>
    <row r="300" spans="1:6" s="23" customFormat="1" ht="12.75">
      <c r="A300" s="1"/>
      <c r="B300" s="1"/>
      <c r="C300" s="1"/>
      <c r="D300" s="1"/>
      <c r="E300" s="1"/>
      <c r="F300" s="1"/>
    </row>
    <row r="301" spans="1:6" s="23" customFormat="1" ht="12.75">
      <c r="A301" s="1"/>
      <c r="B301" s="1"/>
      <c r="C301" s="1"/>
      <c r="D301" s="1"/>
      <c r="E301" s="1"/>
      <c r="F301" s="1"/>
    </row>
    <row r="302" spans="1:6" s="23" customFormat="1" ht="12.75">
      <c r="A302" s="1"/>
      <c r="B302" s="1"/>
      <c r="C302" s="1"/>
      <c r="D302" s="1"/>
      <c r="E302" s="1"/>
      <c r="F302" s="1"/>
    </row>
    <row r="303" spans="1:6" s="23" customFormat="1" ht="12.75">
      <c r="A303" s="1"/>
      <c r="B303" s="1"/>
      <c r="C303" s="1"/>
      <c r="D303" s="1"/>
      <c r="E303" s="1"/>
      <c r="F303" s="1"/>
    </row>
    <row r="304" spans="1:6" s="23" customFormat="1" ht="12.75">
      <c r="A304" s="1"/>
      <c r="B304" s="1"/>
      <c r="C304" s="1"/>
      <c r="D304" s="1"/>
      <c r="E304" s="1"/>
      <c r="F304" s="1"/>
    </row>
    <row r="305" spans="1:6" s="23" customFormat="1" ht="12.75">
      <c r="A305" s="1"/>
      <c r="B305" s="1"/>
      <c r="C305" s="1"/>
      <c r="D305" s="1"/>
      <c r="E305" s="1"/>
      <c r="F305" s="1"/>
    </row>
    <row r="306" spans="1:6" s="23" customFormat="1" ht="12.75">
      <c r="A306" s="1"/>
      <c r="B306" s="1"/>
      <c r="C306" s="1"/>
      <c r="D306" s="1"/>
      <c r="E306" s="1"/>
      <c r="F306" s="1"/>
    </row>
    <row r="307" spans="1:6" s="23" customFormat="1" ht="12.75">
      <c r="A307" s="1"/>
      <c r="B307" s="1"/>
      <c r="C307" s="1"/>
      <c r="D307" s="1"/>
      <c r="E307" s="1"/>
      <c r="F307" s="1"/>
    </row>
    <row r="308" spans="1:6" s="23" customFormat="1" ht="12.75">
      <c r="A308" s="1"/>
      <c r="B308" s="1"/>
      <c r="C308" s="1"/>
      <c r="D308" s="1"/>
      <c r="E308" s="1"/>
      <c r="F308" s="1"/>
    </row>
    <row r="309" spans="1:6" s="23" customFormat="1" ht="12.75">
      <c r="A309" s="1"/>
      <c r="B309" s="1"/>
      <c r="C309" s="1"/>
      <c r="D309" s="1"/>
      <c r="E309" s="1"/>
      <c r="F309" s="1"/>
    </row>
    <row r="310" spans="1:6" s="23" customFormat="1" ht="12.75">
      <c r="A310" s="1"/>
      <c r="B310" s="1"/>
      <c r="C310" s="1"/>
      <c r="D310" s="1"/>
      <c r="E310" s="1"/>
      <c r="F310" s="1"/>
    </row>
    <row r="311" spans="1:6" s="23" customFormat="1" ht="12.75">
      <c r="A311" s="1"/>
      <c r="B311" s="1"/>
      <c r="C311" s="1"/>
      <c r="D311" s="1"/>
      <c r="E311" s="1"/>
      <c r="F311" s="1"/>
    </row>
    <row r="312" spans="1:6" s="23" customFormat="1" ht="12.75">
      <c r="A312" s="1"/>
      <c r="B312" s="1"/>
      <c r="C312" s="1"/>
      <c r="D312" s="1"/>
      <c r="E312" s="1"/>
      <c r="F312" s="1"/>
    </row>
    <row r="313" spans="1:6" s="23" customFormat="1" ht="12.75">
      <c r="A313" s="1"/>
      <c r="B313" s="1"/>
      <c r="C313" s="1"/>
      <c r="D313" s="1"/>
      <c r="E313" s="1"/>
      <c r="F313" s="1"/>
    </row>
    <row r="314" spans="1:6" s="23" customFormat="1" ht="12.75">
      <c r="A314" s="1"/>
      <c r="B314" s="1"/>
      <c r="C314" s="1"/>
      <c r="D314" s="1"/>
      <c r="E314" s="1"/>
      <c r="F314" s="1"/>
    </row>
    <row r="315" spans="1:6" s="23" customFormat="1" ht="12.75">
      <c r="A315" s="1"/>
      <c r="B315" s="1"/>
      <c r="C315" s="1"/>
      <c r="D315" s="1"/>
      <c r="E315" s="1"/>
      <c r="F315" s="1"/>
    </row>
    <row r="316" spans="1:6" s="23" customFormat="1" ht="12.75">
      <c r="A316" s="1"/>
      <c r="B316" s="1"/>
      <c r="C316" s="1"/>
      <c r="D316" s="1"/>
      <c r="E316" s="1"/>
      <c r="F316" s="1"/>
    </row>
    <row r="317" spans="1:6" s="23" customFormat="1" ht="12.75">
      <c r="A317" s="1"/>
      <c r="B317" s="1"/>
      <c r="C317" s="1"/>
      <c r="D317" s="1"/>
      <c r="E317" s="1"/>
      <c r="F317" s="1"/>
    </row>
    <row r="318" spans="1:6" s="23" customFormat="1" ht="12.75">
      <c r="A318" s="1"/>
      <c r="B318" s="1"/>
      <c r="C318" s="1"/>
      <c r="D318" s="1"/>
      <c r="E318" s="1"/>
      <c r="F318" s="1"/>
    </row>
    <row r="319" spans="1:6" s="23" customFormat="1" ht="12.75">
      <c r="A319" s="1"/>
      <c r="B319" s="1"/>
      <c r="C319" s="1"/>
      <c r="D319" s="1"/>
      <c r="E319" s="1"/>
      <c r="F319" s="1"/>
    </row>
    <row r="320" spans="1:6" s="23" customFormat="1" ht="12.75">
      <c r="A320" s="1"/>
      <c r="B320" s="1"/>
      <c r="C320" s="1"/>
      <c r="D320" s="1"/>
      <c r="E320" s="1"/>
      <c r="F320" s="1"/>
    </row>
    <row r="321" spans="1:6" s="23" customFormat="1" ht="12.75">
      <c r="A321" s="1"/>
      <c r="B321" s="1"/>
      <c r="C321" s="1"/>
      <c r="D321" s="1"/>
      <c r="E321" s="1"/>
      <c r="F321" s="1"/>
    </row>
    <row r="322" spans="1:6" s="23" customFormat="1" ht="12.75">
      <c r="A322" s="1"/>
      <c r="B322" s="1"/>
      <c r="C322" s="1"/>
      <c r="D322" s="1"/>
      <c r="E322" s="1"/>
      <c r="F322" s="1"/>
    </row>
    <row r="323" spans="1:6" s="23" customFormat="1" ht="12.75">
      <c r="A323" s="1"/>
      <c r="B323" s="1"/>
      <c r="C323" s="1"/>
      <c r="D323" s="1"/>
      <c r="E323" s="1"/>
      <c r="F323" s="1"/>
    </row>
    <row r="324" spans="1:6" s="23" customFormat="1" ht="12.75">
      <c r="A324" s="1"/>
      <c r="B324" s="1"/>
      <c r="C324" s="1"/>
      <c r="D324" s="1"/>
      <c r="E324" s="1"/>
      <c r="F324" s="1"/>
    </row>
    <row r="325" spans="1:6" s="23" customFormat="1" ht="12.75">
      <c r="A325" s="1"/>
      <c r="B325" s="1"/>
      <c r="C325" s="1"/>
      <c r="D325" s="1"/>
      <c r="E325" s="1"/>
      <c r="F325" s="1"/>
    </row>
    <row r="326" spans="1:6" s="23" customFormat="1" ht="12.75">
      <c r="A326" s="1"/>
      <c r="B326" s="1"/>
      <c r="C326" s="1"/>
      <c r="D326" s="1"/>
      <c r="E326" s="1"/>
      <c r="F326" s="1"/>
    </row>
    <row r="327" spans="1:6" s="23" customFormat="1" ht="12.75">
      <c r="A327" s="1"/>
      <c r="B327" s="1"/>
      <c r="C327" s="1"/>
      <c r="D327" s="1"/>
      <c r="E327" s="1"/>
      <c r="F327" s="1"/>
    </row>
    <row r="328" spans="1:6" s="23" customFormat="1" ht="12.75">
      <c r="A328" s="1"/>
      <c r="B328" s="1"/>
      <c r="C328" s="1"/>
      <c r="D328" s="1"/>
      <c r="E328" s="1"/>
      <c r="F328" s="1"/>
    </row>
    <row r="329" spans="1:6" s="23" customFormat="1" ht="12.75">
      <c r="A329" s="1"/>
      <c r="B329" s="1"/>
      <c r="C329" s="1"/>
      <c r="D329" s="1"/>
      <c r="E329" s="1"/>
      <c r="F329" s="1"/>
    </row>
    <row r="330" spans="1:6" s="23" customFormat="1" ht="12.75">
      <c r="A330" s="1"/>
      <c r="B330" s="1"/>
      <c r="C330" s="1"/>
      <c r="D330" s="1"/>
      <c r="E330" s="1"/>
      <c r="F330" s="1"/>
    </row>
    <row r="331" spans="1:6" s="23" customFormat="1" ht="12.75">
      <c r="A331" s="1"/>
      <c r="B331" s="1"/>
      <c r="C331" s="1"/>
      <c r="D331" s="1"/>
      <c r="E331" s="1"/>
      <c r="F331" s="1"/>
    </row>
    <row r="332" spans="1:6" s="23" customFormat="1" ht="12.75">
      <c r="A332" s="1"/>
      <c r="B332" s="1"/>
      <c r="C332" s="1"/>
      <c r="D332" s="1"/>
      <c r="E332" s="1"/>
      <c r="F332" s="1"/>
    </row>
    <row r="333" spans="1:6" s="23" customFormat="1" ht="12.75">
      <c r="A333" s="1"/>
      <c r="B333" s="1"/>
      <c r="C333" s="1"/>
      <c r="D333" s="1"/>
      <c r="E333" s="1"/>
      <c r="F333" s="1"/>
    </row>
    <row r="334" spans="1:6" s="23" customFormat="1" ht="12.75">
      <c r="A334" s="1"/>
      <c r="B334" s="1"/>
      <c r="C334" s="1"/>
      <c r="D334" s="1"/>
      <c r="E334" s="1"/>
      <c r="F334" s="1"/>
    </row>
    <row r="335" spans="1:6" s="23" customFormat="1" ht="12.75">
      <c r="A335" s="1"/>
      <c r="B335" s="1"/>
      <c r="C335" s="1"/>
      <c r="D335" s="1"/>
      <c r="E335" s="1"/>
      <c r="F335" s="1"/>
    </row>
    <row r="336" spans="1:6" s="23" customFormat="1" ht="12.75">
      <c r="A336" s="1"/>
      <c r="B336" s="1"/>
      <c r="C336" s="1"/>
      <c r="D336" s="1"/>
      <c r="E336" s="1"/>
      <c r="F336" s="1"/>
    </row>
    <row r="337" spans="1:6" s="23" customFormat="1" ht="12.75">
      <c r="A337" s="1"/>
      <c r="B337" s="1"/>
      <c r="C337" s="1"/>
      <c r="D337" s="1"/>
      <c r="E337" s="1"/>
      <c r="F337" s="1"/>
    </row>
    <row r="338" spans="1:6" s="23" customFormat="1" ht="12.75">
      <c r="A338" s="1"/>
      <c r="B338" s="1"/>
      <c r="C338" s="1"/>
      <c r="D338" s="1"/>
      <c r="E338" s="1"/>
      <c r="F338" s="1"/>
    </row>
    <row r="339" spans="1:6" s="23" customFormat="1" ht="12.75">
      <c r="A339" s="1"/>
      <c r="B339" s="1"/>
      <c r="C339" s="1"/>
      <c r="D339" s="1"/>
      <c r="E339" s="1"/>
      <c r="F339" s="1"/>
    </row>
    <row r="340" spans="1:6" s="23" customFormat="1" ht="12.75">
      <c r="A340" s="1"/>
      <c r="B340" s="1"/>
      <c r="C340" s="1"/>
      <c r="D340" s="1"/>
      <c r="E340" s="1"/>
      <c r="F340" s="1"/>
    </row>
    <row r="341" spans="1:6" s="23" customFormat="1" ht="12.75">
      <c r="A341" s="1"/>
      <c r="B341" s="1"/>
      <c r="C341" s="1"/>
      <c r="D341" s="1"/>
      <c r="E341" s="1"/>
      <c r="F341" s="1"/>
    </row>
    <row r="342" spans="1:6" s="23" customFormat="1" ht="12.75">
      <c r="A342" s="1"/>
      <c r="B342" s="1"/>
      <c r="C342" s="1"/>
      <c r="D342" s="1"/>
      <c r="E342" s="1"/>
      <c r="F342" s="1"/>
    </row>
    <row r="343" spans="1:6" s="23" customFormat="1" ht="12.75">
      <c r="A343" s="1"/>
      <c r="B343" s="1"/>
      <c r="C343" s="1"/>
      <c r="D343" s="1"/>
      <c r="E343" s="1"/>
      <c r="F343" s="1"/>
    </row>
    <row r="344" spans="1:6" s="23" customFormat="1" ht="12.75">
      <c r="A344" s="1"/>
      <c r="B344" s="1"/>
      <c r="C344" s="1"/>
      <c r="D344" s="1"/>
      <c r="E344" s="1"/>
      <c r="F344" s="1"/>
    </row>
    <row r="345" spans="1:6" s="23" customFormat="1" ht="12.75">
      <c r="A345" s="1"/>
      <c r="B345" s="1"/>
      <c r="C345" s="1"/>
      <c r="D345" s="1"/>
      <c r="E345" s="1"/>
      <c r="F345" s="1"/>
    </row>
    <row r="346" spans="1:6" s="23" customFormat="1" ht="12.75">
      <c r="A346" s="1"/>
      <c r="B346" s="1"/>
      <c r="C346" s="1"/>
      <c r="D346" s="1"/>
      <c r="E346" s="1"/>
      <c r="F346" s="1"/>
    </row>
    <row r="347" spans="1:6" s="23" customFormat="1" ht="12.75">
      <c r="A347" s="1"/>
      <c r="B347" s="1"/>
      <c r="C347" s="1"/>
      <c r="D347" s="1"/>
      <c r="E347" s="1"/>
      <c r="F347" s="1"/>
    </row>
    <row r="348" spans="1:6" s="23" customFormat="1" ht="12.75">
      <c r="A348" s="1"/>
      <c r="B348" s="1"/>
      <c r="C348" s="1"/>
      <c r="D348" s="1"/>
      <c r="E348" s="1"/>
      <c r="F348" s="1"/>
    </row>
    <row r="349" spans="1:6" s="23" customFormat="1" ht="12.75">
      <c r="A349" s="1"/>
      <c r="B349" s="1"/>
      <c r="C349" s="1"/>
      <c r="D349" s="1"/>
      <c r="E349" s="1"/>
      <c r="F349" s="1"/>
    </row>
    <row r="350" spans="1:6" s="23" customFormat="1" ht="12.75">
      <c r="A350" s="1"/>
      <c r="B350" s="1"/>
      <c r="C350" s="1"/>
      <c r="D350" s="1"/>
      <c r="E350" s="1"/>
      <c r="F350" s="1"/>
    </row>
    <row r="351" spans="1:6" s="23" customFormat="1" ht="12.75">
      <c r="A351" s="1"/>
      <c r="B351" s="1"/>
      <c r="C351" s="1"/>
      <c r="D351" s="1"/>
      <c r="E351" s="1"/>
      <c r="F351" s="1"/>
    </row>
    <row r="352" spans="1:6" s="23" customFormat="1" ht="12.75">
      <c r="A352" s="1"/>
      <c r="B352" s="1"/>
      <c r="C352" s="1"/>
      <c r="D352" s="1"/>
      <c r="E352" s="1"/>
      <c r="F352" s="1"/>
    </row>
    <row r="353" spans="1:6" s="23" customFormat="1" ht="12.75">
      <c r="A353" s="1"/>
      <c r="B353" s="1"/>
      <c r="C353" s="1"/>
      <c r="D353" s="1"/>
      <c r="E353" s="1"/>
      <c r="F353" s="1"/>
    </row>
    <row r="354" spans="1:6" s="23" customFormat="1" ht="12.75">
      <c r="A354" s="1"/>
      <c r="B354" s="1"/>
      <c r="C354" s="1"/>
      <c r="D354" s="1"/>
      <c r="E354" s="1"/>
      <c r="F354" s="1"/>
    </row>
    <row r="355" spans="1:6" s="23" customFormat="1" ht="12.75">
      <c r="A355" s="1"/>
      <c r="B355" s="1"/>
      <c r="C355" s="1"/>
      <c r="D355" s="1"/>
      <c r="E355" s="1"/>
      <c r="F355" s="1"/>
    </row>
    <row r="356" spans="1:6" s="23" customFormat="1" ht="12.75">
      <c r="A356" s="1"/>
      <c r="B356" s="1"/>
      <c r="C356" s="1"/>
      <c r="D356" s="1"/>
      <c r="E356" s="1"/>
      <c r="F356" s="1"/>
    </row>
    <row r="357" spans="1:6" s="23" customFormat="1" ht="12.75">
      <c r="A357" s="1"/>
      <c r="B357" s="1"/>
      <c r="C357" s="1"/>
      <c r="D357" s="1"/>
      <c r="E357" s="1"/>
      <c r="F357" s="1"/>
    </row>
    <row r="358" spans="1:6" s="23" customFormat="1" ht="12.75">
      <c r="A358" s="1"/>
      <c r="B358" s="1"/>
      <c r="C358" s="1"/>
      <c r="D358" s="1"/>
      <c r="E358" s="1"/>
      <c r="F358" s="1"/>
    </row>
    <row r="359" spans="1:6" s="23" customFormat="1" ht="12.75">
      <c r="A359" s="1"/>
      <c r="B359" s="1"/>
      <c r="C359" s="1"/>
      <c r="D359" s="1"/>
      <c r="E359" s="1"/>
      <c r="F359" s="1"/>
    </row>
    <row r="360" spans="1:6" s="23" customFormat="1" ht="12.75">
      <c r="A360" s="1"/>
      <c r="B360" s="1"/>
      <c r="C360" s="1"/>
      <c r="D360" s="1"/>
      <c r="E360" s="1"/>
      <c r="F360" s="1"/>
    </row>
    <row r="361" spans="1:6" s="23" customFormat="1" ht="12.75">
      <c r="A361" s="1"/>
      <c r="B361" s="1"/>
      <c r="C361" s="1"/>
      <c r="D361" s="1"/>
      <c r="E361" s="1"/>
      <c r="F361" s="1"/>
    </row>
    <row r="362" spans="1:6" s="23" customFormat="1" ht="12.75">
      <c r="A362" s="1"/>
      <c r="B362" s="1"/>
      <c r="C362" s="1"/>
      <c r="D362" s="1"/>
      <c r="E362" s="1"/>
      <c r="F362" s="1"/>
    </row>
    <row r="363" spans="1:6" s="23" customFormat="1" ht="12.75">
      <c r="A363" s="1"/>
      <c r="B363" s="1"/>
      <c r="C363" s="1"/>
      <c r="D363" s="1"/>
      <c r="E363" s="1"/>
      <c r="F363" s="1"/>
    </row>
    <row r="364" spans="1:6" s="23" customFormat="1" ht="12.75">
      <c r="A364" s="1"/>
      <c r="B364" s="1"/>
      <c r="C364" s="1"/>
      <c r="D364" s="1"/>
      <c r="E364" s="1"/>
      <c r="F364" s="1"/>
    </row>
    <row r="365" spans="1:6" s="23" customFormat="1" ht="12.75">
      <c r="A365" s="1"/>
      <c r="B365" s="1"/>
      <c r="C365" s="1"/>
      <c r="D365" s="1"/>
      <c r="E365" s="1"/>
      <c r="F365" s="1"/>
    </row>
    <row r="366" spans="1:6" s="23" customFormat="1" ht="12.75">
      <c r="A366" s="1"/>
      <c r="B366" s="1"/>
      <c r="C366" s="1"/>
      <c r="D366" s="1"/>
      <c r="E366" s="1"/>
      <c r="F366" s="1"/>
    </row>
    <row r="367" spans="1:6" s="23" customFormat="1" ht="12.75">
      <c r="A367" s="1"/>
      <c r="B367" s="1"/>
      <c r="C367" s="1"/>
      <c r="D367" s="1"/>
      <c r="E367" s="1"/>
      <c r="F367" s="1"/>
    </row>
    <row r="368" spans="1:6" s="23" customFormat="1" ht="12.75">
      <c r="A368" s="1"/>
      <c r="B368" s="1"/>
      <c r="C368" s="1"/>
      <c r="D368" s="1"/>
      <c r="E368" s="1"/>
      <c r="F368" s="1"/>
    </row>
    <row r="369" spans="1:6" s="23" customFormat="1" ht="12.75">
      <c r="A369" s="1"/>
      <c r="B369" s="1"/>
      <c r="C369" s="1"/>
      <c r="D369" s="1"/>
      <c r="E369" s="1"/>
      <c r="F369" s="1"/>
    </row>
    <row r="370" spans="1:6" s="23" customFormat="1" ht="12.75">
      <c r="A370" s="1"/>
      <c r="B370" s="1"/>
      <c r="C370" s="1"/>
      <c r="D370" s="1"/>
      <c r="E370" s="1"/>
      <c r="F370" s="1"/>
    </row>
    <row r="371" spans="1:6" s="23" customFormat="1" ht="12.75">
      <c r="A371" s="1"/>
      <c r="B371" s="1"/>
      <c r="C371" s="1"/>
      <c r="D371" s="1"/>
      <c r="E371" s="1"/>
      <c r="F371" s="1"/>
    </row>
    <row r="372" spans="1:6" s="23" customFormat="1" ht="12.75">
      <c r="A372" s="1"/>
      <c r="B372" s="1"/>
      <c r="C372" s="1"/>
      <c r="D372" s="1"/>
      <c r="E372" s="1"/>
      <c r="F372" s="1"/>
    </row>
    <row r="373" spans="1:6" s="23" customFormat="1" ht="12.75">
      <c r="A373" s="1"/>
      <c r="B373" s="1"/>
      <c r="C373" s="1"/>
      <c r="D373" s="1"/>
      <c r="E373" s="1"/>
      <c r="F373" s="1"/>
    </row>
    <row r="374" spans="1:6" s="23" customFormat="1" ht="12.75">
      <c r="A374" s="1"/>
      <c r="B374" s="1"/>
      <c r="C374" s="1"/>
      <c r="D374" s="1"/>
      <c r="E374" s="1"/>
      <c r="F374" s="1"/>
    </row>
    <row r="375" spans="1:6" s="23" customFormat="1" ht="12.75">
      <c r="A375" s="1"/>
      <c r="B375" s="1"/>
      <c r="C375" s="1"/>
      <c r="D375" s="1"/>
      <c r="E375" s="1"/>
      <c r="F375" s="1"/>
    </row>
    <row r="376" spans="1:6" s="23" customFormat="1" ht="12.75">
      <c r="A376" s="1"/>
      <c r="B376" s="1"/>
      <c r="C376" s="1"/>
      <c r="D376" s="1"/>
      <c r="E376" s="1"/>
      <c r="F376" s="1"/>
    </row>
  </sheetData>
  <sheetProtection/>
  <mergeCells count="1">
    <mergeCell ref="B36:F36"/>
  </mergeCells>
  <printOptions horizontalCentered="1"/>
  <pageMargins left="0.75" right="0.75" top="1" bottom="1"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K7" sqref="K7"/>
    </sheetView>
  </sheetViews>
  <sheetFormatPr defaultColWidth="9.33203125" defaultRowHeight="12.75"/>
  <cols>
    <col min="1" max="1" width="5.33203125" style="38" customWidth="1"/>
    <col min="2" max="2" width="22.16015625" style="37" customWidth="1"/>
    <col min="3" max="6" width="14.83203125" style="37" customWidth="1"/>
    <col min="7" max="16384" width="9.33203125" style="37" customWidth="1"/>
  </cols>
  <sheetData>
    <row r="1" ht="15.75">
      <c r="A1" s="36"/>
    </row>
    <row r="2" spans="2:6" ht="15">
      <c r="B2" s="39" t="s">
        <v>169</v>
      </c>
      <c r="C2" s="40"/>
      <c r="D2" s="40"/>
      <c r="E2" s="40"/>
      <c r="F2" s="40"/>
    </row>
    <row r="3" spans="2:6" ht="15.75">
      <c r="B3" s="41" t="s">
        <v>170</v>
      </c>
      <c r="C3" s="40"/>
      <c r="D3" s="40"/>
      <c r="E3" s="40"/>
      <c r="F3" s="40"/>
    </row>
    <row r="4" spans="2:6" ht="15">
      <c r="B4" s="39" t="s">
        <v>171</v>
      </c>
      <c r="C4" s="40"/>
      <c r="D4" s="40"/>
      <c r="E4" s="40"/>
      <c r="F4" s="40"/>
    </row>
    <row r="5" spans="2:6" ht="15">
      <c r="B5" s="39" t="s">
        <v>234</v>
      </c>
      <c r="C5" s="40"/>
      <c r="D5" s="40"/>
      <c r="E5" s="40"/>
      <c r="F5" s="40"/>
    </row>
    <row r="6" spans="2:6" ht="15">
      <c r="B6" s="39" t="s">
        <v>294</v>
      </c>
      <c r="C6" s="40"/>
      <c r="D6" s="40"/>
      <c r="E6" s="40"/>
      <c r="F6" s="40"/>
    </row>
    <row r="7" spans="2:6" ht="45">
      <c r="B7" s="248" t="s">
        <v>172</v>
      </c>
      <c r="C7" s="42" t="s">
        <v>205</v>
      </c>
      <c r="D7" s="43"/>
      <c r="E7" s="42" t="s">
        <v>206</v>
      </c>
      <c r="F7" s="43"/>
    </row>
    <row r="8" spans="2:6" ht="15">
      <c r="B8" s="291"/>
      <c r="C8" s="44" t="s">
        <v>22</v>
      </c>
      <c r="D8" s="45" t="s">
        <v>105</v>
      </c>
      <c r="E8" s="45" t="s">
        <v>22</v>
      </c>
      <c r="F8" s="45" t="s">
        <v>105</v>
      </c>
    </row>
    <row r="9" spans="2:6" ht="19.5" customHeight="1">
      <c r="B9" s="46" t="s">
        <v>87</v>
      </c>
      <c r="C9" s="47">
        <v>1404</v>
      </c>
      <c r="D9" s="48">
        <v>100</v>
      </c>
      <c r="E9" s="47">
        <v>469</v>
      </c>
      <c r="F9" s="48">
        <v>100</v>
      </c>
    </row>
    <row r="10" spans="1:9" ht="19.5" customHeight="1">
      <c r="A10" s="313">
        <v>36</v>
      </c>
      <c r="B10" s="201" t="s">
        <v>173</v>
      </c>
      <c r="C10" s="195">
        <v>572</v>
      </c>
      <c r="D10" s="51">
        <v>40.74074074074074</v>
      </c>
      <c r="E10" s="50">
        <v>67</v>
      </c>
      <c r="F10" s="51">
        <v>14.285714285714285</v>
      </c>
      <c r="I10" s="186"/>
    </row>
    <row r="11" spans="1:6" ht="19.5" customHeight="1">
      <c r="A11" s="313">
        <v>15</v>
      </c>
      <c r="B11" s="201" t="s">
        <v>174</v>
      </c>
      <c r="C11" s="195">
        <v>443</v>
      </c>
      <c r="D11" s="51">
        <v>31.552706552706557</v>
      </c>
      <c r="E11" s="50">
        <v>52</v>
      </c>
      <c r="F11" s="51">
        <v>11.087420042643924</v>
      </c>
    </row>
    <row r="12" spans="1:6" ht="19.5" customHeight="1">
      <c r="A12" s="313">
        <v>50</v>
      </c>
      <c r="B12" s="201" t="s">
        <v>175</v>
      </c>
      <c r="C12" s="195">
        <v>203</v>
      </c>
      <c r="D12" s="51">
        <v>14.458689458689458</v>
      </c>
      <c r="E12" s="50">
        <v>113</v>
      </c>
      <c r="F12" s="51">
        <v>24.093816631130064</v>
      </c>
    </row>
    <row r="13" spans="1:6" ht="19.5" customHeight="1">
      <c r="A13" s="313">
        <v>14</v>
      </c>
      <c r="B13" s="201" t="s">
        <v>176</v>
      </c>
      <c r="C13" s="195">
        <v>27</v>
      </c>
      <c r="D13" s="51">
        <v>1.9230769230769231</v>
      </c>
      <c r="E13" s="50">
        <v>23</v>
      </c>
      <c r="F13" s="51">
        <v>4.904051172707889</v>
      </c>
    </row>
    <row r="14" spans="1:6" ht="19.5" customHeight="1">
      <c r="A14" s="313">
        <v>10</v>
      </c>
      <c r="B14" s="201" t="s">
        <v>177</v>
      </c>
      <c r="C14" s="195">
        <v>26</v>
      </c>
      <c r="D14" s="51">
        <v>1.8518518518518516</v>
      </c>
      <c r="E14" s="50">
        <v>22</v>
      </c>
      <c r="F14" s="51">
        <v>4.690831556503198</v>
      </c>
    </row>
    <row r="15" spans="1:6" ht="19.5" customHeight="1">
      <c r="A15" s="313">
        <v>5</v>
      </c>
      <c r="B15" s="201" t="s">
        <v>188</v>
      </c>
      <c r="C15" s="195">
        <v>15</v>
      </c>
      <c r="D15" s="51">
        <v>1.0683760683760684</v>
      </c>
      <c r="E15" s="52">
        <v>5</v>
      </c>
      <c r="F15" s="198" t="s">
        <v>235</v>
      </c>
    </row>
    <row r="16" spans="1:6" ht="19.5" customHeight="1">
      <c r="A16" s="313">
        <v>34</v>
      </c>
      <c r="B16" s="201" t="s">
        <v>183</v>
      </c>
      <c r="C16" s="195">
        <v>10</v>
      </c>
      <c r="D16" s="51">
        <v>0.7122507122507122</v>
      </c>
      <c r="E16" s="53">
        <v>8</v>
      </c>
      <c r="F16" s="51">
        <v>1.7057569296375266</v>
      </c>
    </row>
    <row r="17" spans="1:6" ht="19.5" customHeight="1">
      <c r="A17" s="313">
        <v>45</v>
      </c>
      <c r="B17" s="201" t="s">
        <v>239</v>
      </c>
      <c r="C17" s="195">
        <v>9</v>
      </c>
      <c r="D17" s="51">
        <v>0.641025641025641</v>
      </c>
      <c r="E17" s="53">
        <v>1</v>
      </c>
      <c r="F17" s="198" t="s">
        <v>235</v>
      </c>
    </row>
    <row r="18" spans="1:6" ht="19.5" customHeight="1">
      <c r="A18" s="313">
        <v>24</v>
      </c>
      <c r="B18" s="201" t="s">
        <v>187</v>
      </c>
      <c r="C18" s="195">
        <v>8</v>
      </c>
      <c r="D18" s="51">
        <v>0.5698005698005698</v>
      </c>
      <c r="E18" s="50">
        <v>3</v>
      </c>
      <c r="F18" s="198" t="s">
        <v>235</v>
      </c>
    </row>
    <row r="19" spans="1:6" ht="19.5" customHeight="1">
      <c r="A19" s="313">
        <v>33</v>
      </c>
      <c r="B19" s="201" t="s">
        <v>178</v>
      </c>
      <c r="C19" s="195">
        <v>7</v>
      </c>
      <c r="D19" s="51">
        <v>0.49857549857549854</v>
      </c>
      <c r="E19" s="53">
        <v>6</v>
      </c>
      <c r="F19" s="51">
        <v>1.279317697228145</v>
      </c>
    </row>
    <row r="20" spans="1:6" ht="19.5" customHeight="1">
      <c r="A20" s="313">
        <v>31</v>
      </c>
      <c r="B20" s="201" t="s">
        <v>192</v>
      </c>
      <c r="C20" s="195">
        <v>6</v>
      </c>
      <c r="D20" s="51">
        <v>0.4273504273504274</v>
      </c>
      <c r="E20" s="53">
        <v>3</v>
      </c>
      <c r="F20" s="198" t="s">
        <v>235</v>
      </c>
    </row>
    <row r="21" spans="1:6" ht="19.5" customHeight="1">
      <c r="A21" s="313">
        <v>41</v>
      </c>
      <c r="B21" s="201" t="s">
        <v>181</v>
      </c>
      <c r="C21" s="195">
        <v>6</v>
      </c>
      <c r="D21" s="51">
        <v>0.4273504273504274</v>
      </c>
      <c r="E21" s="53">
        <v>1</v>
      </c>
      <c r="F21" s="198" t="s">
        <v>235</v>
      </c>
    </row>
    <row r="22" spans="1:6" ht="19.5" customHeight="1">
      <c r="A22" s="313">
        <v>39</v>
      </c>
      <c r="B22" s="201" t="s">
        <v>179</v>
      </c>
      <c r="C22" s="195">
        <v>5</v>
      </c>
      <c r="D22" s="198" t="s">
        <v>235</v>
      </c>
      <c r="E22" s="50">
        <v>1</v>
      </c>
      <c r="F22" s="198" t="s">
        <v>235</v>
      </c>
    </row>
    <row r="23" spans="1:6" ht="19.5" customHeight="1">
      <c r="A23" s="313">
        <v>11</v>
      </c>
      <c r="B23" s="201" t="s">
        <v>182</v>
      </c>
      <c r="C23" s="195">
        <v>5</v>
      </c>
      <c r="D23" s="198" t="s">
        <v>235</v>
      </c>
      <c r="E23" s="55">
        <v>3</v>
      </c>
      <c r="F23" s="198" t="s">
        <v>235</v>
      </c>
    </row>
    <row r="24" spans="1:6" ht="19.5" customHeight="1">
      <c r="A24" s="313">
        <v>47</v>
      </c>
      <c r="B24" s="201" t="s">
        <v>191</v>
      </c>
      <c r="C24" s="195">
        <v>5</v>
      </c>
      <c r="D24" s="198" t="s">
        <v>235</v>
      </c>
      <c r="E24" s="50">
        <v>8</v>
      </c>
      <c r="F24" s="51">
        <v>1.7057569296375266</v>
      </c>
    </row>
    <row r="25" spans="1:6" ht="19.5" customHeight="1">
      <c r="A25" s="314">
        <v>43</v>
      </c>
      <c r="B25" s="201" t="s">
        <v>180</v>
      </c>
      <c r="C25" s="216">
        <v>5</v>
      </c>
      <c r="D25" s="198" t="s">
        <v>235</v>
      </c>
      <c r="E25" s="50">
        <v>3</v>
      </c>
      <c r="F25" s="198" t="s">
        <v>235</v>
      </c>
    </row>
    <row r="26" spans="2:6" ht="19.5" customHeight="1">
      <c r="B26" s="49"/>
      <c r="C26" s="52"/>
      <c r="D26" s="51"/>
      <c r="E26" s="52"/>
      <c r="F26" s="51"/>
    </row>
    <row r="27" spans="1:8" s="58" customFormat="1" ht="19.5" customHeight="1">
      <c r="A27" s="57"/>
      <c r="B27" s="49" t="s">
        <v>184</v>
      </c>
      <c r="C27" s="50">
        <v>52</v>
      </c>
      <c r="D27" s="51">
        <v>3.7037037037037033</v>
      </c>
      <c r="E27" s="50">
        <v>60</v>
      </c>
      <c r="F27" s="51">
        <v>12.79317697228145</v>
      </c>
      <c r="H27" s="59"/>
    </row>
    <row r="28" spans="1:8" s="58" customFormat="1" ht="19.5" customHeight="1">
      <c r="A28" s="57"/>
      <c r="B28" s="49"/>
      <c r="C28" s="50"/>
      <c r="D28" s="51"/>
      <c r="E28" s="50"/>
      <c r="F28" s="51"/>
      <c r="H28" s="59"/>
    </row>
    <row r="29" spans="1:8" s="58" customFormat="1" ht="19.5" customHeight="1">
      <c r="A29" s="57"/>
      <c r="B29" s="49" t="s">
        <v>185</v>
      </c>
      <c r="C29" s="53" t="s">
        <v>241</v>
      </c>
      <c r="D29" s="53" t="s">
        <v>241</v>
      </c>
      <c r="E29" s="53">
        <v>77</v>
      </c>
      <c r="F29" s="51">
        <v>16.417910447761194</v>
      </c>
      <c r="H29" s="59"/>
    </row>
    <row r="30" spans="1:6" s="58" customFormat="1" ht="19.5" customHeight="1">
      <c r="A30" s="57"/>
      <c r="B30" s="49" t="s">
        <v>186</v>
      </c>
      <c r="C30" s="53" t="s">
        <v>241</v>
      </c>
      <c r="D30" s="53" t="s">
        <v>241</v>
      </c>
      <c r="E30" s="53">
        <v>9</v>
      </c>
      <c r="F30" s="51">
        <v>1.9189765458422177</v>
      </c>
    </row>
    <row r="31" spans="1:6" s="58" customFormat="1" ht="19.5" customHeight="1">
      <c r="A31" s="57"/>
      <c r="B31" s="60" t="s">
        <v>57</v>
      </c>
      <c r="C31" s="61" t="s">
        <v>241</v>
      </c>
      <c r="D31" s="62" t="s">
        <v>241</v>
      </c>
      <c r="E31" s="62">
        <v>4</v>
      </c>
      <c r="F31" s="217" t="s">
        <v>235</v>
      </c>
    </row>
    <row r="32" ht="15">
      <c r="B32" s="15" t="s">
        <v>6</v>
      </c>
    </row>
    <row r="33" ht="8.25" customHeight="1">
      <c r="B33" s="15"/>
    </row>
    <row r="34" spans="2:6" ht="28.5" customHeight="1">
      <c r="B34" s="311" t="s">
        <v>257</v>
      </c>
      <c r="C34" s="312"/>
      <c r="D34" s="312"/>
      <c r="E34" s="312"/>
      <c r="F34" s="312"/>
    </row>
    <row r="38" ht="15">
      <c r="B38" s="37" t="s">
        <v>240</v>
      </c>
    </row>
  </sheetData>
  <sheetProtection/>
  <mergeCells count="2">
    <mergeCell ref="B7:B8"/>
    <mergeCell ref="B34:F34"/>
  </mergeCells>
  <printOptions/>
  <pageMargins left="1.5" right="0.25" top="1" bottom="1" header="0" footer="0"/>
  <pageSetup fitToHeight="1" fitToWidth="1" horizontalDpi="300" verticalDpi="300" orientation="portrait" scale="82"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9.33203125" defaultRowHeight="12.75"/>
  <cols>
    <col min="1" max="1" width="11.33203125" style="1" customWidth="1"/>
    <col min="2" max="2" width="13.16015625" style="1" customWidth="1"/>
    <col min="3" max="3" width="10.33203125" style="1" customWidth="1"/>
    <col min="4" max="4" width="7.83203125" style="1" customWidth="1"/>
    <col min="5" max="5" width="13.16015625" style="1" customWidth="1"/>
    <col min="6" max="6" width="10.33203125" style="1" customWidth="1"/>
    <col min="7" max="7" width="11.33203125" style="1" customWidth="1"/>
    <col min="8" max="8" width="10.83203125" style="1" customWidth="1"/>
    <col min="9" max="16384" width="9.33203125" style="1" customWidth="1"/>
  </cols>
  <sheetData>
    <row r="1" ht="15.75">
      <c r="A1" s="36"/>
    </row>
    <row r="2" spans="2:6" ht="15">
      <c r="B2" s="39" t="s">
        <v>17</v>
      </c>
      <c r="C2" s="40"/>
      <c r="D2" s="40"/>
      <c r="E2" s="40"/>
      <c r="F2" s="40"/>
    </row>
    <row r="3" spans="2:6" ht="15.75">
      <c r="B3" s="41" t="s">
        <v>18</v>
      </c>
      <c r="C3" s="40"/>
      <c r="D3" s="40"/>
      <c r="E3" s="40"/>
      <c r="F3" s="40"/>
    </row>
    <row r="4" spans="2:6" ht="15.75">
      <c r="B4" s="41" t="s">
        <v>19</v>
      </c>
      <c r="C4" s="40"/>
      <c r="D4" s="40"/>
      <c r="E4" s="40"/>
      <c r="F4" s="40"/>
    </row>
    <row r="5" spans="2:6" ht="15">
      <c r="B5" s="39" t="s">
        <v>258</v>
      </c>
      <c r="C5" s="40"/>
      <c r="D5" s="40"/>
      <c r="E5" s="40"/>
      <c r="F5" s="40"/>
    </row>
    <row r="6" spans="2:6" ht="15">
      <c r="B6" s="169" t="s">
        <v>20</v>
      </c>
      <c r="C6" s="67"/>
      <c r="D6" s="248" t="s">
        <v>24</v>
      </c>
      <c r="E6" s="64" t="s">
        <v>21</v>
      </c>
      <c r="F6" s="67"/>
    </row>
    <row r="7" spans="2:6" ht="15">
      <c r="B7" s="44" t="s">
        <v>22</v>
      </c>
      <c r="C7" s="45" t="s">
        <v>23</v>
      </c>
      <c r="D7" s="249"/>
      <c r="E7" s="45" t="s">
        <v>22</v>
      </c>
      <c r="F7" s="45" t="s">
        <v>23</v>
      </c>
    </row>
    <row r="8" spans="2:6" ht="19.5" customHeight="1">
      <c r="B8" s="170" t="s">
        <v>25</v>
      </c>
      <c r="C8" s="143" t="s">
        <v>25</v>
      </c>
      <c r="D8" s="151" t="s">
        <v>26</v>
      </c>
      <c r="E8" s="171">
        <v>43699</v>
      </c>
      <c r="F8" s="143">
        <v>18.1</v>
      </c>
    </row>
    <row r="9" spans="2:6" ht="19.5" customHeight="1">
      <c r="B9" s="172">
        <v>2777000</v>
      </c>
      <c r="C9" s="155">
        <v>30.1</v>
      </c>
      <c r="D9" s="173">
        <v>1910</v>
      </c>
      <c r="E9" s="174">
        <v>64109</v>
      </c>
      <c r="F9" s="155">
        <v>22.8</v>
      </c>
    </row>
    <row r="10" spans="2:6" ht="19.5" customHeight="1">
      <c r="B10" s="172">
        <v>2950000</v>
      </c>
      <c r="C10" s="155">
        <v>27.7</v>
      </c>
      <c r="D10" s="173">
        <v>1920</v>
      </c>
      <c r="E10" s="174">
        <v>92245</v>
      </c>
      <c r="F10" s="155">
        <v>25.1</v>
      </c>
    </row>
    <row r="11" spans="2:6" ht="19.5" customHeight="1">
      <c r="B11" s="170" t="s">
        <v>27</v>
      </c>
      <c r="C11" s="143">
        <v>21.3</v>
      </c>
      <c r="D11" s="151" t="s">
        <v>28</v>
      </c>
      <c r="E11" s="171">
        <v>98882</v>
      </c>
      <c r="F11" s="143">
        <v>20.4</v>
      </c>
    </row>
    <row r="12" spans="2:6" ht="19.5" customHeight="1">
      <c r="B12" s="172">
        <v>2559000</v>
      </c>
      <c r="C12" s="155">
        <v>19.4</v>
      </c>
      <c r="D12" s="173">
        <v>1940</v>
      </c>
      <c r="E12" s="174">
        <v>99106</v>
      </c>
      <c r="F12" s="155">
        <v>18.9</v>
      </c>
    </row>
    <row r="13" spans="2:6" ht="19.5" customHeight="1">
      <c r="B13" s="172">
        <v>3632000</v>
      </c>
      <c r="C13" s="155">
        <v>24.1</v>
      </c>
      <c r="D13" s="173">
        <v>1950</v>
      </c>
      <c r="E13" s="174">
        <v>160055</v>
      </c>
      <c r="F13" s="155">
        <v>25.1</v>
      </c>
    </row>
    <row r="14" spans="2:6" ht="19.5" customHeight="1">
      <c r="B14" s="170" t="s">
        <v>29</v>
      </c>
      <c r="C14" s="143">
        <v>23.7</v>
      </c>
      <c r="D14" s="151" t="s">
        <v>30</v>
      </c>
      <c r="E14" s="171">
        <v>195056</v>
      </c>
      <c r="F14" s="143">
        <v>24.9</v>
      </c>
    </row>
    <row r="15" spans="2:7" ht="19.5" customHeight="1">
      <c r="B15" s="170" t="s">
        <v>31</v>
      </c>
      <c r="C15" s="143">
        <v>18.4</v>
      </c>
      <c r="D15" s="151" t="s">
        <v>32</v>
      </c>
      <c r="E15" s="171">
        <v>171667</v>
      </c>
      <c r="F15" s="143">
        <v>19.327894962139542</v>
      </c>
      <c r="G15" s="34"/>
    </row>
    <row r="16" spans="1:7" ht="19.5" customHeight="1">
      <c r="A16" s="15"/>
      <c r="B16" s="170" t="s">
        <v>33</v>
      </c>
      <c r="C16" s="143">
        <v>15.9</v>
      </c>
      <c r="D16" s="151" t="s">
        <v>34</v>
      </c>
      <c r="E16" s="171">
        <v>145162</v>
      </c>
      <c r="F16" s="143">
        <v>15.682830044154619</v>
      </c>
      <c r="G16" s="34"/>
    </row>
    <row r="17" spans="1:7" ht="19.5" customHeight="1">
      <c r="A17" s="15"/>
      <c r="B17" s="170" t="s">
        <v>35</v>
      </c>
      <c r="C17" s="143">
        <v>16.672997244284126</v>
      </c>
      <c r="D17" s="151" t="s">
        <v>36</v>
      </c>
      <c r="E17" s="171">
        <v>153080</v>
      </c>
      <c r="F17" s="143">
        <v>16.441720769787874</v>
      </c>
      <c r="G17" s="34"/>
    </row>
    <row r="18" spans="1:7" ht="19.5" customHeight="1">
      <c r="A18" s="15"/>
      <c r="B18" s="170" t="s">
        <v>37</v>
      </c>
      <c r="C18" s="143">
        <v>16.2</v>
      </c>
      <c r="D18" s="151" t="s">
        <v>38</v>
      </c>
      <c r="E18" s="171">
        <v>149478</v>
      </c>
      <c r="F18" s="143">
        <v>15.910335523322185</v>
      </c>
      <c r="G18" s="24"/>
    </row>
    <row r="19" spans="1:7" ht="19.5" customHeight="1">
      <c r="A19" s="15"/>
      <c r="B19" s="170" t="s">
        <v>39</v>
      </c>
      <c r="C19" s="143">
        <v>15.8</v>
      </c>
      <c r="D19" s="151" t="s">
        <v>40</v>
      </c>
      <c r="E19" s="171">
        <v>143827</v>
      </c>
      <c r="F19" s="143">
        <v>15.187130404555454</v>
      </c>
      <c r="G19" s="24"/>
    </row>
    <row r="20" spans="1:7" ht="19.5" customHeight="1">
      <c r="A20" s="15"/>
      <c r="B20" s="170">
        <v>4000240</v>
      </c>
      <c r="C20" s="143">
        <v>15.4</v>
      </c>
      <c r="D20" s="151" t="s">
        <v>41</v>
      </c>
      <c r="E20" s="171">
        <v>139560</v>
      </c>
      <c r="F20" s="143">
        <v>14.645450701782169</v>
      </c>
      <c r="G20" s="24"/>
    </row>
    <row r="21" spans="1:7" ht="19.5" customHeight="1">
      <c r="A21" s="15"/>
      <c r="B21" s="175">
        <v>3952767</v>
      </c>
      <c r="C21" s="143">
        <v>15</v>
      </c>
      <c r="D21" s="173">
        <v>1994</v>
      </c>
      <c r="E21" s="176">
        <v>137844</v>
      </c>
      <c r="F21" s="143">
        <v>14.381997900356012</v>
      </c>
      <c r="G21" s="24"/>
    </row>
    <row r="22" spans="1:7" ht="19.5" customHeight="1">
      <c r="A22" s="15"/>
      <c r="B22" s="175">
        <v>3899589</v>
      </c>
      <c r="C22" s="160">
        <v>14.6</v>
      </c>
      <c r="D22" s="173">
        <v>1995</v>
      </c>
      <c r="E22" s="176">
        <v>134169</v>
      </c>
      <c r="F22" s="143">
        <v>13.889320226736018</v>
      </c>
      <c r="G22" s="24"/>
    </row>
    <row r="23" spans="1:7" ht="19.5" customHeight="1">
      <c r="A23" s="15"/>
      <c r="B23" s="175">
        <v>3891494</v>
      </c>
      <c r="C23" s="160">
        <v>14.4</v>
      </c>
      <c r="D23" s="173">
        <v>1996</v>
      </c>
      <c r="E23" s="176">
        <v>133231</v>
      </c>
      <c r="F23" s="143">
        <v>13.679889296714396</v>
      </c>
      <c r="G23" s="24"/>
    </row>
    <row r="24" spans="1:7" ht="19.5" customHeight="1">
      <c r="A24" s="15"/>
      <c r="B24" s="170">
        <v>3880894</v>
      </c>
      <c r="C24" s="143">
        <v>14.2</v>
      </c>
      <c r="D24" s="177">
        <v>1997</v>
      </c>
      <c r="E24" s="171">
        <v>133549</v>
      </c>
      <c r="F24" s="143">
        <v>13.647713048220885</v>
      </c>
      <c r="G24" s="24"/>
    </row>
    <row r="25" spans="1:7" ht="19.5" customHeight="1">
      <c r="A25" s="15"/>
      <c r="B25" s="170">
        <v>3941553</v>
      </c>
      <c r="C25" s="143">
        <v>14.3</v>
      </c>
      <c r="D25" s="173">
        <v>1998</v>
      </c>
      <c r="E25" s="171">
        <v>133649</v>
      </c>
      <c r="F25" s="143">
        <v>13.609557657044931</v>
      </c>
      <c r="G25" s="24"/>
    </row>
    <row r="26" spans="1:7" ht="19.5" customHeight="1">
      <c r="A26" s="15"/>
      <c r="B26" s="170">
        <v>3959417</v>
      </c>
      <c r="C26" s="143">
        <v>14.2</v>
      </c>
      <c r="D26" s="173">
        <v>1999</v>
      </c>
      <c r="E26" s="171">
        <v>133429</v>
      </c>
      <c r="F26" s="143">
        <v>13.527179412417421</v>
      </c>
      <c r="G26" s="24"/>
    </row>
    <row r="27" spans="1:7" ht="19.5" customHeight="1">
      <c r="A27" s="15"/>
      <c r="B27" s="170">
        <v>4058814</v>
      </c>
      <c r="C27" s="143">
        <v>14.4</v>
      </c>
      <c r="D27" s="173">
        <v>2000</v>
      </c>
      <c r="E27" s="171">
        <v>136048</v>
      </c>
      <c r="F27" s="143">
        <v>13.66476783363792</v>
      </c>
      <c r="G27" s="24"/>
    </row>
    <row r="28" spans="1:7" ht="19.5" customHeight="1">
      <c r="A28" s="15"/>
      <c r="B28" s="170">
        <v>4025933</v>
      </c>
      <c r="C28" s="157">
        <v>14.1</v>
      </c>
      <c r="D28" s="173">
        <v>2001</v>
      </c>
      <c r="E28" s="170">
        <v>133247</v>
      </c>
      <c r="F28" s="143">
        <v>13.316355971348353</v>
      </c>
      <c r="G28" s="24"/>
    </row>
    <row r="29" spans="1:7" ht="19.5" customHeight="1">
      <c r="A29" s="15"/>
      <c r="B29" s="170">
        <v>4021726</v>
      </c>
      <c r="C29" s="157">
        <v>13.9</v>
      </c>
      <c r="D29" s="173">
        <v>2002</v>
      </c>
      <c r="E29" s="137">
        <v>129518</v>
      </c>
      <c r="F29" s="143">
        <v>12.886791292645121</v>
      </c>
      <c r="G29" s="24"/>
    </row>
    <row r="30" spans="1:7" ht="19.5" customHeight="1">
      <c r="A30" s="15"/>
      <c r="B30" s="170">
        <v>4089950</v>
      </c>
      <c r="C30" s="157">
        <v>14.1</v>
      </c>
      <c r="D30" s="173">
        <v>2003</v>
      </c>
      <c r="E30" s="170">
        <v>130850</v>
      </c>
      <c r="F30" s="143">
        <v>12.981170110868222</v>
      </c>
      <c r="G30" s="34"/>
    </row>
    <row r="31" spans="1:7" ht="19.5" customHeight="1">
      <c r="A31" s="15"/>
      <c r="B31" s="170">
        <v>4115590</v>
      </c>
      <c r="C31" s="157">
        <v>14</v>
      </c>
      <c r="D31" s="173">
        <v>2004</v>
      </c>
      <c r="E31" s="170">
        <v>129710</v>
      </c>
      <c r="F31" s="143">
        <v>12.82654742292304</v>
      </c>
      <c r="G31" s="34"/>
    </row>
    <row r="32" spans="1:7" ht="19.5" customHeight="1">
      <c r="A32" s="15"/>
      <c r="B32" s="170">
        <v>4138349</v>
      </c>
      <c r="C32" s="157">
        <v>14</v>
      </c>
      <c r="D32" s="173">
        <v>2005</v>
      </c>
      <c r="E32" s="195">
        <v>127518</v>
      </c>
      <c r="F32" s="143">
        <v>12.599522174993034</v>
      </c>
      <c r="G32" s="34"/>
    </row>
    <row r="33" spans="1:7" ht="19.5" customHeight="1">
      <c r="A33" s="15"/>
      <c r="B33" s="170">
        <v>4265555</v>
      </c>
      <c r="C33" s="157">
        <v>14.2</v>
      </c>
      <c r="D33" s="173">
        <v>2006</v>
      </c>
      <c r="E33" s="195">
        <v>127537</v>
      </c>
      <c r="F33" s="143">
        <v>12.6328753899083</v>
      </c>
      <c r="G33" s="34"/>
    </row>
    <row r="34" spans="1:7" ht="19.5" customHeight="1">
      <c r="A34" s="15"/>
      <c r="B34" s="170">
        <v>4317119</v>
      </c>
      <c r="C34" s="157">
        <v>14.3</v>
      </c>
      <c r="D34" s="173">
        <v>2007</v>
      </c>
      <c r="E34" s="195">
        <v>125172</v>
      </c>
      <c r="F34" s="143">
        <v>12.427940048980215</v>
      </c>
      <c r="G34" s="34"/>
    </row>
    <row r="35" spans="1:7" ht="19.5" customHeight="1">
      <c r="A35" s="15"/>
      <c r="B35" s="170">
        <v>4247000</v>
      </c>
      <c r="C35" s="157">
        <v>13.9</v>
      </c>
      <c r="D35" s="173">
        <v>2008</v>
      </c>
      <c r="E35" s="195">
        <v>121231</v>
      </c>
      <c r="F35" s="143">
        <v>12.118952894319563</v>
      </c>
      <c r="G35" s="34"/>
    </row>
    <row r="36" spans="1:6" ht="19.5" customHeight="1">
      <c r="A36" s="15"/>
      <c r="B36" s="184"/>
      <c r="C36" s="184"/>
      <c r="D36" s="184"/>
      <c r="E36" s="184"/>
      <c r="F36" s="184"/>
    </row>
    <row r="37" spans="2:6" s="33" customFormat="1" ht="18" customHeight="1">
      <c r="B37" s="246" t="s">
        <v>221</v>
      </c>
      <c r="C37" s="247"/>
      <c r="D37" s="247"/>
      <c r="E37" s="247"/>
      <c r="F37" s="247"/>
    </row>
    <row r="38" spans="2:6" ht="48" customHeight="1">
      <c r="B38" s="250" t="s">
        <v>259</v>
      </c>
      <c r="C38" s="251"/>
      <c r="D38" s="251"/>
      <c r="E38" s="251"/>
      <c r="F38" s="251"/>
    </row>
    <row r="39" ht="12.75">
      <c r="B39" s="31"/>
    </row>
    <row r="40" ht="12.75">
      <c r="B40" s="16" t="s">
        <v>238</v>
      </c>
    </row>
    <row r="41" ht="12.75">
      <c r="B41" s="1" t="s">
        <v>260</v>
      </c>
    </row>
    <row r="42" ht="12.75">
      <c r="B42" s="1" t="s">
        <v>261</v>
      </c>
    </row>
  </sheetData>
  <sheetProtection/>
  <mergeCells count="3">
    <mergeCell ref="B37:F37"/>
    <mergeCell ref="D6:D7"/>
    <mergeCell ref="B38:F38"/>
  </mergeCells>
  <printOptions horizontalCentered="1"/>
  <pageMargins left="0.75" right="0.25" top="0.5" bottom="0.5"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174"/>
  <sheetViews>
    <sheetView zoomScalePageLayoutView="0" workbookViewId="0" topLeftCell="A1">
      <selection activeCell="A1" sqref="A1"/>
    </sheetView>
  </sheetViews>
  <sheetFormatPr defaultColWidth="9.33203125" defaultRowHeight="12.75"/>
  <cols>
    <col min="1" max="1" width="2.5" style="1" customWidth="1"/>
    <col min="2" max="2" width="17.66015625" style="1" customWidth="1"/>
    <col min="3" max="3" width="12.16015625" style="1" customWidth="1"/>
    <col min="4" max="4" width="8.83203125" style="1" customWidth="1"/>
    <col min="5" max="5" width="12.66015625" style="1" bestFit="1" customWidth="1"/>
    <col min="6" max="6" width="8" style="1" customWidth="1"/>
    <col min="7" max="7" width="12.16015625" style="1" customWidth="1"/>
    <col min="8" max="8" width="8.5" style="1" customWidth="1"/>
    <col min="9" max="9" width="12.16015625" style="1" customWidth="1"/>
    <col min="10" max="10" width="8.16015625" style="1" customWidth="1"/>
    <col min="11" max="11" width="12.16015625" style="1" customWidth="1"/>
    <col min="12" max="12" width="8.16015625" style="1" customWidth="1"/>
    <col min="13" max="13" width="12.16015625" style="1" customWidth="1"/>
    <col min="14" max="14" width="9.83203125" style="1" customWidth="1"/>
    <col min="15" max="15" width="12.16015625" style="1" customWidth="1"/>
    <col min="16" max="16" width="8.5" style="1" customWidth="1"/>
    <col min="17" max="17" width="12.16015625" style="1" bestFit="1" customWidth="1"/>
    <col min="18" max="18" width="7.83203125" style="1" customWidth="1"/>
    <col min="19" max="16384" width="9.33203125" style="1" customWidth="1"/>
  </cols>
  <sheetData>
    <row r="1" ht="15.75">
      <c r="A1" s="36"/>
    </row>
    <row r="2" spans="2:18" ht="15">
      <c r="B2" s="39" t="s">
        <v>42</v>
      </c>
      <c r="C2" s="40"/>
      <c r="D2" s="40"/>
      <c r="E2" s="40"/>
      <c r="F2" s="40"/>
      <c r="G2" s="40"/>
      <c r="H2" s="40"/>
      <c r="I2" s="40"/>
      <c r="J2" s="40"/>
      <c r="K2" s="40"/>
      <c r="L2" s="40"/>
      <c r="M2" s="40"/>
      <c r="N2" s="40"/>
      <c r="O2" s="40"/>
      <c r="P2" s="40"/>
      <c r="Q2" s="40"/>
      <c r="R2" s="40"/>
    </row>
    <row r="3" spans="2:18" ht="15.75">
      <c r="B3" s="41" t="s">
        <v>43</v>
      </c>
      <c r="C3" s="40"/>
      <c r="D3" s="40"/>
      <c r="E3" s="40"/>
      <c r="F3" s="40"/>
      <c r="G3" s="40"/>
      <c r="H3" s="40"/>
      <c r="I3" s="40"/>
      <c r="J3" s="40"/>
      <c r="K3" s="40"/>
      <c r="L3" s="40"/>
      <c r="M3" s="40"/>
      <c r="N3" s="40"/>
      <c r="O3" s="40"/>
      <c r="P3" s="40"/>
      <c r="Q3" s="40"/>
      <c r="R3" s="40"/>
    </row>
    <row r="4" spans="2:18" ht="15">
      <c r="B4" s="39" t="s">
        <v>262</v>
      </c>
      <c r="C4" s="40"/>
      <c r="D4" s="40"/>
      <c r="E4" s="40"/>
      <c r="F4" s="40"/>
      <c r="G4" s="40"/>
      <c r="H4" s="40"/>
      <c r="I4" s="40"/>
      <c r="J4" s="40"/>
      <c r="K4" s="40"/>
      <c r="L4" s="40"/>
      <c r="M4" s="40"/>
      <c r="N4" s="40"/>
      <c r="O4" s="40"/>
      <c r="P4" s="40"/>
      <c r="Q4" s="40"/>
      <c r="R4" s="40"/>
    </row>
    <row r="5" spans="2:18" s="15" customFormat="1" ht="15">
      <c r="B5" s="252" t="s">
        <v>211</v>
      </c>
      <c r="C5" s="64" t="s">
        <v>44</v>
      </c>
      <c r="D5" s="65"/>
      <c r="E5" s="65"/>
      <c r="F5" s="65"/>
      <c r="G5" s="65"/>
      <c r="H5" s="65"/>
      <c r="I5" s="65"/>
      <c r="J5" s="65"/>
      <c r="K5" s="65"/>
      <c r="L5" s="65"/>
      <c r="M5" s="65"/>
      <c r="N5" s="67"/>
      <c r="O5" s="64" t="s">
        <v>45</v>
      </c>
      <c r="P5" s="65"/>
      <c r="Q5" s="65"/>
      <c r="R5" s="67"/>
    </row>
    <row r="6" spans="2:18" s="15" customFormat="1" ht="22.5" customHeight="1">
      <c r="B6" s="253"/>
      <c r="C6" s="161" t="s">
        <v>47</v>
      </c>
      <c r="D6" s="162"/>
      <c r="E6" s="163" t="s">
        <v>48</v>
      </c>
      <c r="F6" s="162"/>
      <c r="G6" s="163" t="s">
        <v>49</v>
      </c>
      <c r="H6" s="162"/>
      <c r="I6" s="257" t="s">
        <v>50</v>
      </c>
      <c r="J6" s="258"/>
      <c r="K6" s="257" t="s">
        <v>51</v>
      </c>
      <c r="L6" s="258"/>
      <c r="M6" s="257" t="s">
        <v>52</v>
      </c>
      <c r="N6" s="258"/>
      <c r="O6" s="163" t="s">
        <v>53</v>
      </c>
      <c r="P6" s="162"/>
      <c r="Q6" s="163" t="s">
        <v>54</v>
      </c>
      <c r="R6" s="162"/>
    </row>
    <row r="7" spans="2:18" s="15" customFormat="1" ht="15.75" customHeight="1">
      <c r="B7" s="254"/>
      <c r="C7" s="73" t="s">
        <v>22</v>
      </c>
      <c r="D7" s="73" t="s">
        <v>55</v>
      </c>
      <c r="E7" s="73" t="s">
        <v>22</v>
      </c>
      <c r="F7" s="73" t="s">
        <v>55</v>
      </c>
      <c r="G7" s="73" t="s">
        <v>22</v>
      </c>
      <c r="H7" s="73" t="s">
        <v>55</v>
      </c>
      <c r="I7" s="73" t="s">
        <v>22</v>
      </c>
      <c r="J7" s="73" t="s">
        <v>55</v>
      </c>
      <c r="K7" s="73" t="s">
        <v>22</v>
      </c>
      <c r="L7" s="73" t="s">
        <v>55</v>
      </c>
      <c r="M7" s="73" t="s">
        <v>22</v>
      </c>
      <c r="N7" s="73" t="s">
        <v>55</v>
      </c>
      <c r="O7" s="73" t="s">
        <v>22</v>
      </c>
      <c r="P7" s="73" t="s">
        <v>55</v>
      </c>
      <c r="Q7" s="73" t="s">
        <v>22</v>
      </c>
      <c r="R7" s="73" t="s">
        <v>55</v>
      </c>
    </row>
    <row r="8" spans="2:20" s="15" customFormat="1" ht="19.5" customHeight="1">
      <c r="B8" s="74" t="s">
        <v>58</v>
      </c>
      <c r="C8" s="50">
        <v>249</v>
      </c>
      <c r="D8" s="51">
        <v>0.20539301003868649</v>
      </c>
      <c r="E8" s="50">
        <v>85</v>
      </c>
      <c r="F8" s="51">
        <v>0.09288703843337814</v>
      </c>
      <c r="G8" s="50">
        <v>151</v>
      </c>
      <c r="H8" s="51">
        <v>0.6653447896012338</v>
      </c>
      <c r="I8" s="53">
        <v>2</v>
      </c>
      <c r="J8" s="51">
        <v>0.2617801047120419</v>
      </c>
      <c r="K8" s="50">
        <v>1</v>
      </c>
      <c r="L8" s="51">
        <v>0.02387774594078319</v>
      </c>
      <c r="M8" s="53">
        <v>9</v>
      </c>
      <c r="N8" s="51">
        <v>0.5175388154111558</v>
      </c>
      <c r="O8" s="53">
        <v>1</v>
      </c>
      <c r="P8" s="51">
        <v>0.0250689395838556</v>
      </c>
      <c r="Q8" s="50">
        <v>34</v>
      </c>
      <c r="R8" s="51">
        <v>0.3916148352914075</v>
      </c>
      <c r="T8" s="187"/>
    </row>
    <row r="9" spans="2:20" s="15" customFormat="1" ht="19.5" customHeight="1">
      <c r="B9" s="74" t="s">
        <v>59</v>
      </c>
      <c r="C9" s="50">
        <v>12028</v>
      </c>
      <c r="D9" s="51">
        <v>9.921554717852695</v>
      </c>
      <c r="E9" s="50">
        <v>6963</v>
      </c>
      <c r="F9" s="51">
        <v>7.609087630724846</v>
      </c>
      <c r="G9" s="50">
        <v>4622</v>
      </c>
      <c r="H9" s="51">
        <v>20.36571932143644</v>
      </c>
      <c r="I9" s="50">
        <v>127</v>
      </c>
      <c r="J9" s="51">
        <v>16.623036649214658</v>
      </c>
      <c r="K9" s="50">
        <v>73</v>
      </c>
      <c r="L9" s="51">
        <v>1.7430754536771726</v>
      </c>
      <c r="M9" s="50">
        <v>214</v>
      </c>
      <c r="N9" s="51">
        <v>12.305922944220816</v>
      </c>
      <c r="O9" s="50">
        <v>181</v>
      </c>
      <c r="P9" s="51">
        <v>4.537478064677864</v>
      </c>
      <c r="Q9" s="50">
        <v>1243</v>
      </c>
      <c r="R9" s="51">
        <v>14.316977654918222</v>
      </c>
      <c r="T9" s="187"/>
    </row>
    <row r="10" spans="2:20" s="15" customFormat="1" ht="19.5" customHeight="1">
      <c r="B10" s="74" t="s">
        <v>60</v>
      </c>
      <c r="C10" s="50">
        <v>29143</v>
      </c>
      <c r="D10" s="51">
        <v>24.039230889788914</v>
      </c>
      <c r="E10" s="50">
        <v>20814</v>
      </c>
      <c r="F10" s="51">
        <v>22.74530374061568</v>
      </c>
      <c r="G10" s="50">
        <v>7075</v>
      </c>
      <c r="H10" s="51">
        <v>31.174267459792905</v>
      </c>
      <c r="I10" s="50">
        <v>228</v>
      </c>
      <c r="J10" s="51">
        <v>29.84293193717277</v>
      </c>
      <c r="K10" s="50">
        <v>422</v>
      </c>
      <c r="L10" s="51">
        <v>10.076408787010505</v>
      </c>
      <c r="M10" s="50">
        <v>450</v>
      </c>
      <c r="N10" s="51">
        <v>25.876940770557795</v>
      </c>
      <c r="O10" s="50">
        <v>916</v>
      </c>
      <c r="P10" s="51">
        <v>22.963148658811733</v>
      </c>
      <c r="Q10" s="50">
        <v>2404</v>
      </c>
      <c r="R10" s="51">
        <v>27.689472471780697</v>
      </c>
      <c r="T10" s="187"/>
    </row>
    <row r="11" spans="2:20" s="15" customFormat="1" ht="19.5" customHeight="1">
      <c r="B11" s="74" t="s">
        <v>61</v>
      </c>
      <c r="C11" s="50">
        <v>35542</v>
      </c>
      <c r="D11" s="51">
        <v>29.31758378632528</v>
      </c>
      <c r="E11" s="50">
        <v>28251</v>
      </c>
      <c r="F11" s="51">
        <v>30.87237320919254</v>
      </c>
      <c r="G11" s="50">
        <v>5236</v>
      </c>
      <c r="H11" s="51">
        <v>23.071161048689138</v>
      </c>
      <c r="I11" s="50">
        <v>205</v>
      </c>
      <c r="J11" s="51">
        <v>26.83246073298429</v>
      </c>
      <c r="K11" s="50">
        <v>1256</v>
      </c>
      <c r="L11" s="51">
        <v>29.990448901623683</v>
      </c>
      <c r="M11" s="50">
        <v>476</v>
      </c>
      <c r="N11" s="51">
        <v>27.3720529039678</v>
      </c>
      <c r="O11" s="50">
        <v>1276</v>
      </c>
      <c r="P11" s="51">
        <v>31.98796690899975</v>
      </c>
      <c r="Q11" s="50">
        <v>2375</v>
      </c>
      <c r="R11" s="51">
        <v>27.355448053443908</v>
      </c>
      <c r="T11" s="187"/>
    </row>
    <row r="12" spans="2:20" s="15" customFormat="1" ht="19.5" customHeight="1">
      <c r="B12" s="74" t="s">
        <v>62</v>
      </c>
      <c r="C12" s="50">
        <v>28015</v>
      </c>
      <c r="D12" s="51">
        <v>23.108775808167877</v>
      </c>
      <c r="E12" s="50">
        <v>22476</v>
      </c>
      <c r="F12" s="51">
        <v>24.561518539160083</v>
      </c>
      <c r="G12" s="50">
        <v>3428</v>
      </c>
      <c r="H12" s="51">
        <v>15.10464860101344</v>
      </c>
      <c r="I12" s="50">
        <v>123</v>
      </c>
      <c r="J12" s="51">
        <v>16.099476439790575</v>
      </c>
      <c r="K12" s="50">
        <v>1553</v>
      </c>
      <c r="L12" s="51">
        <v>37.082139446036294</v>
      </c>
      <c r="M12" s="50">
        <v>377</v>
      </c>
      <c r="N12" s="51">
        <v>21.679125934445086</v>
      </c>
      <c r="O12" s="50">
        <v>998</v>
      </c>
      <c r="P12" s="51">
        <v>25.018801704687892</v>
      </c>
      <c r="Q12" s="50">
        <v>1680</v>
      </c>
      <c r="R12" s="51">
        <v>19.350380096751902</v>
      </c>
      <c r="T12" s="187"/>
    </row>
    <row r="13" spans="2:20" s="15" customFormat="1" ht="19.5" customHeight="1">
      <c r="B13" s="74" t="s">
        <v>63</v>
      </c>
      <c r="C13" s="50">
        <v>13213</v>
      </c>
      <c r="D13" s="51">
        <v>10.89902747647054</v>
      </c>
      <c r="E13" s="50">
        <v>10410</v>
      </c>
      <c r="F13" s="51">
        <v>11.375930236370193</v>
      </c>
      <c r="G13" s="50">
        <v>1812</v>
      </c>
      <c r="H13" s="51">
        <v>7.984137475214805</v>
      </c>
      <c r="I13" s="50">
        <v>67</v>
      </c>
      <c r="J13" s="51">
        <v>8.769633507853403</v>
      </c>
      <c r="K13" s="50">
        <v>720</v>
      </c>
      <c r="L13" s="51">
        <v>17.191977077363894</v>
      </c>
      <c r="M13" s="50">
        <v>174</v>
      </c>
      <c r="N13" s="51">
        <v>10.005750431282348</v>
      </c>
      <c r="O13" s="50">
        <v>466</v>
      </c>
      <c r="P13" s="51">
        <v>11.682125846076712</v>
      </c>
      <c r="Q13" s="50">
        <v>784</v>
      </c>
      <c r="R13" s="51">
        <v>9.03017737848422</v>
      </c>
      <c r="T13" s="187"/>
    </row>
    <row r="14" spans="2:20" s="15" customFormat="1" ht="19.5" customHeight="1">
      <c r="B14" s="74" t="s">
        <v>64</v>
      </c>
      <c r="C14" s="50">
        <v>3030</v>
      </c>
      <c r="D14" s="51">
        <v>2.4993607245671488</v>
      </c>
      <c r="E14" s="50">
        <v>2437</v>
      </c>
      <c r="F14" s="51">
        <v>2.663126031319324</v>
      </c>
      <c r="G14" s="50">
        <v>371</v>
      </c>
      <c r="H14" s="51">
        <v>1.6347213042520379</v>
      </c>
      <c r="I14" s="50">
        <v>12</v>
      </c>
      <c r="J14" s="51">
        <v>1.5706806282722512</v>
      </c>
      <c r="K14" s="50">
        <v>159</v>
      </c>
      <c r="L14" s="51">
        <v>3.7965616045845274</v>
      </c>
      <c r="M14" s="53">
        <v>39</v>
      </c>
      <c r="N14" s="51">
        <v>2.2426682001150087</v>
      </c>
      <c r="O14" s="50">
        <v>151</v>
      </c>
      <c r="P14" s="51">
        <v>3.7854098771621962</v>
      </c>
      <c r="Q14" s="50">
        <v>162</v>
      </c>
      <c r="R14" s="51">
        <v>1.8659295093296473</v>
      </c>
      <c r="T14" s="187"/>
    </row>
    <row r="15" spans="2:20" s="15" customFormat="1" ht="19.5" customHeight="1">
      <c r="B15" s="46" t="s">
        <v>66</v>
      </c>
      <c r="C15" s="47">
        <v>121231</v>
      </c>
      <c r="D15" s="79">
        <v>100</v>
      </c>
      <c r="E15" s="47">
        <v>91509</v>
      </c>
      <c r="F15" s="79">
        <v>100</v>
      </c>
      <c r="G15" s="47">
        <v>22695</v>
      </c>
      <c r="H15" s="79">
        <v>100</v>
      </c>
      <c r="I15" s="47">
        <v>764</v>
      </c>
      <c r="J15" s="79">
        <v>100</v>
      </c>
      <c r="K15" s="47">
        <v>4188</v>
      </c>
      <c r="L15" s="79">
        <v>100</v>
      </c>
      <c r="M15" s="47">
        <v>1739</v>
      </c>
      <c r="N15" s="164">
        <v>100</v>
      </c>
      <c r="O15" s="47">
        <v>3989</v>
      </c>
      <c r="P15" s="79">
        <v>100</v>
      </c>
      <c r="Q15" s="47">
        <v>8682</v>
      </c>
      <c r="R15" s="79">
        <v>100</v>
      </c>
      <c r="T15" s="187"/>
    </row>
    <row r="16" spans="2:18" s="15" customFormat="1" ht="44.25" customHeight="1">
      <c r="B16" s="142" t="s">
        <v>193</v>
      </c>
      <c r="C16" s="259">
        <v>27.254</v>
      </c>
      <c r="D16" s="260"/>
      <c r="E16" s="259">
        <v>27.719</v>
      </c>
      <c r="F16" s="260"/>
      <c r="G16" s="259">
        <v>24.114</v>
      </c>
      <c r="H16" s="260"/>
      <c r="I16" s="259">
        <v>25.141</v>
      </c>
      <c r="J16" s="260"/>
      <c r="K16" s="259">
        <v>30.497</v>
      </c>
      <c r="L16" s="260"/>
      <c r="M16" s="259">
        <v>26.635</v>
      </c>
      <c r="N16" s="260"/>
      <c r="O16" s="259">
        <v>27.987</v>
      </c>
      <c r="P16" s="260"/>
      <c r="Q16" s="261">
        <v>25.819</v>
      </c>
      <c r="R16" s="260"/>
    </row>
    <row r="17" spans="2:18" ht="23.25" customHeight="1">
      <c r="B17" s="250" t="s">
        <v>194</v>
      </c>
      <c r="C17" s="251"/>
      <c r="D17" s="251"/>
      <c r="E17" s="251"/>
      <c r="F17" s="251"/>
      <c r="G17" s="251"/>
      <c r="H17" s="251"/>
      <c r="I17" s="251"/>
      <c r="J17" s="251"/>
      <c r="K17" s="251"/>
      <c r="L17" s="251"/>
      <c r="M17" s="251"/>
      <c r="N17" s="251"/>
      <c r="O17" s="251"/>
      <c r="P17" s="251"/>
      <c r="Q17" s="251"/>
      <c r="R17" s="251"/>
    </row>
    <row r="18" spans="2:18" ht="23.25" customHeight="1">
      <c r="B18" s="250" t="s">
        <v>195</v>
      </c>
      <c r="C18" s="251"/>
      <c r="D18" s="251"/>
      <c r="E18" s="251"/>
      <c r="F18" s="251"/>
      <c r="G18" s="251"/>
      <c r="H18" s="251"/>
      <c r="I18" s="251"/>
      <c r="J18" s="251"/>
      <c r="K18" s="251"/>
      <c r="L18" s="251"/>
      <c r="M18" s="251"/>
      <c r="N18" s="251"/>
      <c r="O18" s="251"/>
      <c r="P18" s="251"/>
      <c r="Q18" s="251"/>
      <c r="R18" s="251"/>
    </row>
    <row r="19" spans="2:18" ht="12.75">
      <c r="B19" s="255" t="s">
        <v>257</v>
      </c>
      <c r="C19" s="256"/>
      <c r="D19" s="256"/>
      <c r="E19" s="256"/>
      <c r="F19" s="256"/>
      <c r="G19" s="256"/>
      <c r="H19" s="256"/>
      <c r="I19" s="256"/>
      <c r="J19" s="256"/>
      <c r="K19" s="256"/>
      <c r="L19" s="256"/>
      <c r="M19" s="256"/>
      <c r="N19" s="256"/>
      <c r="O19" s="256"/>
      <c r="P19" s="256"/>
      <c r="Q19" s="256"/>
      <c r="R19" s="256"/>
    </row>
    <row r="21" spans="15:16" ht="12.75">
      <c r="O21"/>
      <c r="P21"/>
    </row>
    <row r="22" ht="12.75">
      <c r="B22" s="31"/>
    </row>
    <row r="58" spans="2:5" ht="12.75">
      <c r="B58" s="3">
        <f ca="1">NOW()</f>
        <v>41207.400362962966</v>
      </c>
      <c r="E58" s="4" t="s">
        <v>69</v>
      </c>
    </row>
    <row r="59" ht="12.75">
      <c r="C59" s="5" t="s">
        <v>70</v>
      </c>
    </row>
    <row r="60" ht="12.75">
      <c r="B60" s="5" t="s">
        <v>71</v>
      </c>
    </row>
    <row r="61" ht="12.75">
      <c r="B61" s="5" t="s">
        <v>72</v>
      </c>
    </row>
    <row r="63" spans="2:18" ht="12.75">
      <c r="B63" s="6" t="s">
        <v>73</v>
      </c>
      <c r="C63" s="6" t="s">
        <v>73</v>
      </c>
      <c r="D63" s="6" t="s">
        <v>73</v>
      </c>
      <c r="E63" s="6" t="s">
        <v>73</v>
      </c>
      <c r="F63" s="6" t="s">
        <v>73</v>
      </c>
      <c r="G63" s="6" t="s">
        <v>73</v>
      </c>
      <c r="H63" s="6" t="s">
        <v>73</v>
      </c>
      <c r="I63" s="6" t="s">
        <v>73</v>
      </c>
      <c r="J63" s="6" t="s">
        <v>73</v>
      </c>
      <c r="K63" s="6" t="s">
        <v>73</v>
      </c>
      <c r="L63" s="6" t="s">
        <v>73</v>
      </c>
      <c r="M63" s="6" t="s">
        <v>73</v>
      </c>
      <c r="N63" s="6" t="s">
        <v>73</v>
      </c>
      <c r="O63" s="6" t="s">
        <v>73</v>
      </c>
      <c r="P63" s="6" t="s">
        <v>73</v>
      </c>
      <c r="Q63" s="6" t="s">
        <v>73</v>
      </c>
      <c r="R63" s="6" t="s">
        <v>73</v>
      </c>
    </row>
    <row r="65" spans="7:15" ht="12.75">
      <c r="G65" s="5" t="s">
        <v>74</v>
      </c>
      <c r="O65" s="5" t="s">
        <v>75</v>
      </c>
    </row>
    <row r="66" spans="3:18" ht="12.75">
      <c r="C66" s="6" t="s">
        <v>73</v>
      </c>
      <c r="D66" s="6" t="s">
        <v>73</v>
      </c>
      <c r="E66" s="6" t="s">
        <v>73</v>
      </c>
      <c r="F66" s="6" t="s">
        <v>73</v>
      </c>
      <c r="G66" s="6" t="s">
        <v>73</v>
      </c>
      <c r="H66" s="6" t="s">
        <v>73</v>
      </c>
      <c r="I66" s="6" t="s">
        <v>73</v>
      </c>
      <c r="J66" s="6" t="s">
        <v>73</v>
      </c>
      <c r="K66" s="6" t="s">
        <v>73</v>
      </c>
      <c r="L66" s="6" t="s">
        <v>73</v>
      </c>
      <c r="M66" s="6" t="s">
        <v>73</v>
      </c>
      <c r="N66" s="6" t="s">
        <v>73</v>
      </c>
      <c r="O66" s="6" t="s">
        <v>73</v>
      </c>
      <c r="P66" s="6" t="s">
        <v>73</v>
      </c>
      <c r="Q66" s="6" t="s">
        <v>73</v>
      </c>
      <c r="R66" s="6" t="s">
        <v>73</v>
      </c>
    </row>
    <row r="67" ht="12.75">
      <c r="B67" s="5" t="s">
        <v>76</v>
      </c>
    </row>
    <row r="68" spans="2:17" ht="12.75">
      <c r="B68" s="5" t="s">
        <v>77</v>
      </c>
      <c r="C68" s="5" t="s">
        <v>78</v>
      </c>
      <c r="E68" s="5" t="s">
        <v>79</v>
      </c>
      <c r="G68" s="5" t="s">
        <v>80</v>
      </c>
      <c r="I68" s="4" t="s">
        <v>81</v>
      </c>
      <c r="K68" s="4" t="s">
        <v>82</v>
      </c>
      <c r="M68" s="5" t="s">
        <v>83</v>
      </c>
      <c r="O68" s="5" t="s">
        <v>84</v>
      </c>
      <c r="Q68" s="5" t="s">
        <v>85</v>
      </c>
    </row>
    <row r="69" spans="2:18" ht="12.75">
      <c r="B69" s="5" t="s">
        <v>46</v>
      </c>
      <c r="C69" s="6" t="s">
        <v>73</v>
      </c>
      <c r="D69" s="6" t="s">
        <v>73</v>
      </c>
      <c r="E69" s="6" t="s">
        <v>73</v>
      </c>
      <c r="F69" s="6" t="s">
        <v>73</v>
      </c>
      <c r="G69" s="6" t="s">
        <v>73</v>
      </c>
      <c r="H69" s="6" t="s">
        <v>73</v>
      </c>
      <c r="I69" s="6" t="s">
        <v>73</v>
      </c>
      <c r="J69" s="6" t="s">
        <v>73</v>
      </c>
      <c r="K69" s="6" t="s">
        <v>73</v>
      </c>
      <c r="L69" s="6" t="s">
        <v>73</v>
      </c>
      <c r="M69" s="6" t="s">
        <v>73</v>
      </c>
      <c r="N69" s="6" t="s">
        <v>73</v>
      </c>
      <c r="O69" s="6" t="s">
        <v>73</v>
      </c>
      <c r="P69" s="6" t="s">
        <v>73</v>
      </c>
      <c r="Q69" s="6" t="s">
        <v>73</v>
      </c>
      <c r="R69" s="6" t="s">
        <v>73</v>
      </c>
    </row>
    <row r="71" spans="3:18" ht="12.75">
      <c r="C71" s="5" t="s">
        <v>22</v>
      </c>
      <c r="D71" s="5" t="s">
        <v>55</v>
      </c>
      <c r="E71" s="5" t="s">
        <v>22</v>
      </c>
      <c r="F71" s="5" t="s">
        <v>55</v>
      </c>
      <c r="G71" s="5" t="s">
        <v>22</v>
      </c>
      <c r="H71" s="5" t="s">
        <v>55</v>
      </c>
      <c r="I71" s="5" t="s">
        <v>22</v>
      </c>
      <c r="J71" s="5" t="s">
        <v>55</v>
      </c>
      <c r="K71" s="5" t="s">
        <v>22</v>
      </c>
      <c r="L71" s="5" t="s">
        <v>55</v>
      </c>
      <c r="M71" s="5" t="s">
        <v>22</v>
      </c>
      <c r="N71" s="5" t="s">
        <v>55</v>
      </c>
      <c r="O71" s="5" t="s">
        <v>22</v>
      </c>
      <c r="P71" s="5" t="s">
        <v>55</v>
      </c>
      <c r="Q71" s="5" t="s">
        <v>22</v>
      </c>
      <c r="R71" s="5" t="s">
        <v>55</v>
      </c>
    </row>
    <row r="72" spans="2:18" ht="12.75">
      <c r="B72" s="6" t="s">
        <v>73</v>
      </c>
      <c r="C72" s="6" t="s">
        <v>73</v>
      </c>
      <c r="D72" s="6" t="s">
        <v>73</v>
      </c>
      <c r="E72" s="6" t="s">
        <v>73</v>
      </c>
      <c r="F72" s="6" t="s">
        <v>73</v>
      </c>
      <c r="G72" s="6" t="s">
        <v>73</v>
      </c>
      <c r="H72" s="6" t="s">
        <v>73</v>
      </c>
      <c r="I72" s="6" t="s">
        <v>73</v>
      </c>
      <c r="J72" s="6" t="s">
        <v>73</v>
      </c>
      <c r="K72" s="6" t="s">
        <v>73</v>
      </c>
      <c r="L72" s="6" t="s">
        <v>73</v>
      </c>
      <c r="M72" s="6" t="s">
        <v>73</v>
      </c>
      <c r="N72" s="6" t="s">
        <v>73</v>
      </c>
      <c r="O72" s="6" t="s">
        <v>73</v>
      </c>
      <c r="P72" s="6" t="s">
        <v>73</v>
      </c>
      <c r="Q72" s="6" t="s">
        <v>73</v>
      </c>
      <c r="R72" s="6" t="s">
        <v>73</v>
      </c>
    </row>
    <row r="74" spans="2:18" ht="12.75">
      <c r="B74" s="4" t="s">
        <v>58</v>
      </c>
      <c r="C74" s="7">
        <v>148</v>
      </c>
      <c r="D74" s="8">
        <f aca="true" t="shared" si="0" ref="D74:D80">C74/C8*100</f>
        <v>59.43775100401606</v>
      </c>
      <c r="E74" s="7">
        <v>60</v>
      </c>
      <c r="F74" s="8">
        <f aca="true" t="shared" si="1" ref="F74:F80">E74/E8*100</f>
        <v>70.58823529411765</v>
      </c>
      <c r="G74" s="7">
        <v>86</v>
      </c>
      <c r="H74" s="8">
        <f aca="true" t="shared" si="2" ref="H74:H80">G74/G8*100</f>
        <v>56.95364238410596</v>
      </c>
      <c r="I74" s="9">
        <v>1</v>
      </c>
      <c r="J74" s="8">
        <f aca="true" t="shared" si="3" ref="J74:J80">I74/I8*100</f>
        <v>50</v>
      </c>
      <c r="K74" s="9">
        <v>1</v>
      </c>
      <c r="L74" s="8">
        <f aca="true" t="shared" si="4" ref="L74:L80">K74/K8*100</f>
        <v>100</v>
      </c>
      <c r="M74" s="10" t="s">
        <v>86</v>
      </c>
      <c r="N74" s="11" t="s">
        <v>86</v>
      </c>
      <c r="O74" s="7">
        <v>1</v>
      </c>
      <c r="P74" s="8">
        <f aca="true" t="shared" si="5" ref="P74:P80">O74/O8*100</f>
        <v>100</v>
      </c>
      <c r="Q74" s="7">
        <v>11</v>
      </c>
      <c r="R74" s="8">
        <f aca="true" t="shared" si="6" ref="R74:R80">Q74/Q8*100</f>
        <v>32.35294117647059</v>
      </c>
    </row>
    <row r="75" spans="2:18" ht="12.75">
      <c r="B75" s="4" t="s">
        <v>59</v>
      </c>
      <c r="C75" s="7">
        <v>10639</v>
      </c>
      <c r="D75" s="8">
        <f t="shared" si="0"/>
        <v>88.45194546059196</v>
      </c>
      <c r="E75" s="7">
        <v>6714</v>
      </c>
      <c r="F75" s="8">
        <f t="shared" si="1"/>
        <v>96.4239551917277</v>
      </c>
      <c r="G75" s="7">
        <v>3737</v>
      </c>
      <c r="H75" s="8">
        <f t="shared" si="2"/>
        <v>80.85244482907832</v>
      </c>
      <c r="I75" s="9">
        <v>110</v>
      </c>
      <c r="J75" s="8">
        <f t="shared" si="3"/>
        <v>86.61417322834646</v>
      </c>
      <c r="K75" s="9">
        <v>55</v>
      </c>
      <c r="L75" s="8">
        <f t="shared" si="4"/>
        <v>75.34246575342466</v>
      </c>
      <c r="M75" s="7">
        <v>5</v>
      </c>
      <c r="N75" s="8">
        <f aca="true" t="shared" si="7" ref="N75:N80">M75/M9*100</f>
        <v>2.336448598130841</v>
      </c>
      <c r="O75" s="7">
        <v>131</v>
      </c>
      <c r="P75" s="8">
        <f t="shared" si="5"/>
        <v>72.37569060773481</v>
      </c>
      <c r="Q75" s="7">
        <v>533</v>
      </c>
      <c r="R75" s="8">
        <f t="shared" si="6"/>
        <v>42.88012872083669</v>
      </c>
    </row>
    <row r="76" spans="2:18" ht="12.75">
      <c r="B76" s="4" t="s">
        <v>60</v>
      </c>
      <c r="C76" s="7">
        <v>26424</v>
      </c>
      <c r="D76" s="8">
        <f t="shared" si="0"/>
        <v>90.67014377380504</v>
      </c>
      <c r="E76" s="7">
        <v>19866</v>
      </c>
      <c r="F76" s="8">
        <f t="shared" si="1"/>
        <v>95.44537330642837</v>
      </c>
      <c r="G76" s="7">
        <v>6109</v>
      </c>
      <c r="H76" s="8">
        <f t="shared" si="2"/>
        <v>86.34628975265018</v>
      </c>
      <c r="I76" s="9">
        <v>176</v>
      </c>
      <c r="J76" s="8">
        <f t="shared" si="3"/>
        <v>77.19298245614034</v>
      </c>
      <c r="K76" s="9">
        <v>196</v>
      </c>
      <c r="L76" s="8">
        <f t="shared" si="4"/>
        <v>46.44549763033176</v>
      </c>
      <c r="M76" s="7">
        <v>12</v>
      </c>
      <c r="N76" s="8">
        <f t="shared" si="7"/>
        <v>2.666666666666667</v>
      </c>
      <c r="O76" s="7">
        <v>542</v>
      </c>
      <c r="P76" s="8">
        <f t="shared" si="5"/>
        <v>59.1703056768559</v>
      </c>
      <c r="Q76" s="7">
        <v>892</v>
      </c>
      <c r="R76" s="8">
        <f t="shared" si="6"/>
        <v>37.10482529118136</v>
      </c>
    </row>
    <row r="77" spans="2:18" ht="12.75">
      <c r="B77" s="4" t="s">
        <v>61</v>
      </c>
      <c r="C77" s="7">
        <v>34976</v>
      </c>
      <c r="D77" s="8">
        <f t="shared" si="0"/>
        <v>98.4075178661865</v>
      </c>
      <c r="E77" s="7">
        <v>30109</v>
      </c>
      <c r="F77" s="8">
        <f t="shared" si="1"/>
        <v>106.57675834483736</v>
      </c>
      <c r="G77" s="7">
        <v>4160</v>
      </c>
      <c r="H77" s="8">
        <f t="shared" si="2"/>
        <v>79.44996180290298</v>
      </c>
      <c r="I77" s="9">
        <v>148</v>
      </c>
      <c r="J77" s="8">
        <f t="shared" si="3"/>
        <v>72.1951219512195</v>
      </c>
      <c r="K77" s="9">
        <v>431</v>
      </c>
      <c r="L77" s="8">
        <f t="shared" si="4"/>
        <v>34.31528662420382</v>
      </c>
      <c r="M77" s="7">
        <v>19</v>
      </c>
      <c r="N77" s="8">
        <f t="shared" si="7"/>
        <v>3.9915966386554618</v>
      </c>
      <c r="O77" s="7">
        <v>705</v>
      </c>
      <c r="P77" s="8">
        <f t="shared" si="5"/>
        <v>55.25078369905956</v>
      </c>
      <c r="Q77" s="7">
        <v>805</v>
      </c>
      <c r="R77" s="8">
        <f t="shared" si="6"/>
        <v>33.89473684210526</v>
      </c>
    </row>
    <row r="78" spans="2:18" ht="12.75">
      <c r="B78" s="4" t="s">
        <v>62</v>
      </c>
      <c r="C78" s="7">
        <v>27874</v>
      </c>
      <c r="D78" s="8">
        <f t="shared" si="0"/>
        <v>99.49669819739425</v>
      </c>
      <c r="E78" s="7">
        <v>24550</v>
      </c>
      <c r="F78" s="8">
        <f t="shared" si="1"/>
        <v>109.2276205730557</v>
      </c>
      <c r="G78" s="7">
        <v>2743</v>
      </c>
      <c r="H78" s="8">
        <f t="shared" si="2"/>
        <v>80.01750291715285</v>
      </c>
      <c r="I78" s="9">
        <v>79</v>
      </c>
      <c r="J78" s="8">
        <f t="shared" si="3"/>
        <v>64.22764227642277</v>
      </c>
      <c r="K78" s="9">
        <v>388</v>
      </c>
      <c r="L78" s="8">
        <f t="shared" si="4"/>
        <v>24.98390212491951</v>
      </c>
      <c r="M78" s="7">
        <v>11</v>
      </c>
      <c r="N78" s="8">
        <f t="shared" si="7"/>
        <v>2.9177718832891246</v>
      </c>
      <c r="O78" s="7">
        <v>587</v>
      </c>
      <c r="P78" s="8">
        <f t="shared" si="5"/>
        <v>58.81763527054108</v>
      </c>
      <c r="Q78" s="7">
        <v>569</v>
      </c>
      <c r="R78" s="8">
        <f t="shared" si="6"/>
        <v>33.86904761904762</v>
      </c>
    </row>
    <row r="79" spans="2:18" ht="12.75">
      <c r="B79" s="4" t="s">
        <v>63</v>
      </c>
      <c r="C79" s="7">
        <v>9961</v>
      </c>
      <c r="D79" s="8">
        <f t="shared" si="0"/>
        <v>75.38787557708318</v>
      </c>
      <c r="E79" s="7">
        <v>8630</v>
      </c>
      <c r="F79" s="8">
        <f t="shared" si="1"/>
        <v>82.90105667627282</v>
      </c>
      <c r="G79" s="7">
        <v>1131</v>
      </c>
      <c r="H79" s="8">
        <f t="shared" si="2"/>
        <v>62.41721854304636</v>
      </c>
      <c r="I79" s="9">
        <v>20</v>
      </c>
      <c r="J79" s="8">
        <f t="shared" si="3"/>
        <v>29.850746268656714</v>
      </c>
      <c r="K79" s="9">
        <v>137</v>
      </c>
      <c r="L79" s="8">
        <f t="shared" si="4"/>
        <v>19.02777777777778</v>
      </c>
      <c r="M79" s="7">
        <v>3</v>
      </c>
      <c r="N79" s="8">
        <f t="shared" si="7"/>
        <v>1.7241379310344827</v>
      </c>
      <c r="O79" s="7">
        <v>253</v>
      </c>
      <c r="P79" s="8">
        <f t="shared" si="5"/>
        <v>54.29184549356223</v>
      </c>
      <c r="Q79" s="7">
        <v>179</v>
      </c>
      <c r="R79" s="8">
        <f t="shared" si="6"/>
        <v>22.831632653061224</v>
      </c>
    </row>
    <row r="80" spans="2:18" ht="12.75">
      <c r="B80" s="4" t="s">
        <v>64</v>
      </c>
      <c r="C80" s="7">
        <v>1378</v>
      </c>
      <c r="D80" s="8">
        <f t="shared" si="0"/>
        <v>45.478547854785475</v>
      </c>
      <c r="E80" s="7">
        <v>1170</v>
      </c>
      <c r="F80" s="8">
        <f t="shared" si="1"/>
        <v>48.00984817398441</v>
      </c>
      <c r="G80" s="9">
        <v>169</v>
      </c>
      <c r="H80" s="8">
        <f t="shared" si="2"/>
        <v>45.55256064690027</v>
      </c>
      <c r="I80" s="9">
        <v>2</v>
      </c>
      <c r="J80" s="8">
        <f t="shared" si="3"/>
        <v>16.666666666666664</v>
      </c>
      <c r="K80" s="9">
        <v>23</v>
      </c>
      <c r="L80" s="8">
        <f t="shared" si="4"/>
        <v>14.465408805031446</v>
      </c>
      <c r="M80" s="9">
        <v>1</v>
      </c>
      <c r="N80" s="8">
        <f t="shared" si="7"/>
        <v>2.564102564102564</v>
      </c>
      <c r="O80" s="9">
        <v>63</v>
      </c>
      <c r="P80" s="8">
        <f t="shared" si="5"/>
        <v>41.72185430463576</v>
      </c>
      <c r="Q80" s="9">
        <v>34</v>
      </c>
      <c r="R80" s="8">
        <f t="shared" si="6"/>
        <v>20.98765432098765</v>
      </c>
    </row>
    <row r="81" spans="2:18" ht="12.75">
      <c r="B81" s="4" t="s">
        <v>65</v>
      </c>
      <c r="C81" s="9">
        <v>43</v>
      </c>
      <c r="D81" s="8" t="e">
        <f>C81/#REF!*100</f>
        <v>#REF!</v>
      </c>
      <c r="E81" s="9">
        <v>33</v>
      </c>
      <c r="F81" s="8" t="e">
        <f>E81/#REF!*100</f>
        <v>#REF!</v>
      </c>
      <c r="G81" s="9">
        <v>9</v>
      </c>
      <c r="H81" s="8" t="e">
        <f>G81/#REF!*100</f>
        <v>#REF!</v>
      </c>
      <c r="I81" s="9">
        <v>1</v>
      </c>
      <c r="J81" s="8" t="e">
        <f>I81/#REF!*100</f>
        <v>#REF!</v>
      </c>
      <c r="K81" s="12" t="s">
        <v>86</v>
      </c>
      <c r="L81" s="11" t="s">
        <v>86</v>
      </c>
      <c r="M81" s="12" t="s">
        <v>86</v>
      </c>
      <c r="N81" s="11" t="s">
        <v>86</v>
      </c>
      <c r="O81" s="9">
        <v>2</v>
      </c>
      <c r="P81" s="8" t="e">
        <f>O81/#REF!*100</f>
        <v>#REF!</v>
      </c>
      <c r="Q81" s="9">
        <v>5</v>
      </c>
      <c r="R81" s="8" t="e">
        <f>Q81/#REF!*100</f>
        <v>#REF!</v>
      </c>
    </row>
    <row r="82" spans="2:18" ht="12.75">
      <c r="B82" s="6" t="s">
        <v>73</v>
      </c>
      <c r="C82" s="6" t="s">
        <v>73</v>
      </c>
      <c r="D82" s="6" t="s">
        <v>73</v>
      </c>
      <c r="E82" s="6" t="s">
        <v>73</v>
      </c>
      <c r="F82" s="13" t="s">
        <v>73</v>
      </c>
      <c r="G82" s="6" t="s">
        <v>73</v>
      </c>
      <c r="H82" s="6" t="s">
        <v>73</v>
      </c>
      <c r="I82" s="6" t="s">
        <v>73</v>
      </c>
      <c r="J82" s="6" t="s">
        <v>73</v>
      </c>
      <c r="K82" s="6" t="s">
        <v>73</v>
      </c>
      <c r="L82" s="6" t="s">
        <v>73</v>
      </c>
      <c r="M82" s="6" t="s">
        <v>73</v>
      </c>
      <c r="N82" s="13" t="s">
        <v>73</v>
      </c>
      <c r="O82" s="6" t="s">
        <v>73</v>
      </c>
      <c r="P82" s="13" t="s">
        <v>73</v>
      </c>
      <c r="Q82" s="6" t="s">
        <v>73</v>
      </c>
      <c r="R82" s="13" t="s">
        <v>73</v>
      </c>
    </row>
    <row r="83" spans="14:18" ht="12.75">
      <c r="N83" s="8"/>
      <c r="P83" s="8"/>
      <c r="R83" s="8"/>
    </row>
    <row r="84" spans="2:18" ht="12.75">
      <c r="B84" s="4" t="s">
        <v>87</v>
      </c>
      <c r="C84" s="7">
        <v>111443</v>
      </c>
      <c r="D84" s="8">
        <f>C84/C15*100</f>
        <v>91.92615750096923</v>
      </c>
      <c r="E84" s="7">
        <v>91132</v>
      </c>
      <c r="F84" s="8">
        <f>E84/E15*100</f>
        <v>99.58801866483078</v>
      </c>
      <c r="G84" s="7">
        <v>18144</v>
      </c>
      <c r="H84" s="8">
        <f>G84/G15*100</f>
        <v>79.94712491738268</v>
      </c>
      <c r="I84" s="9">
        <v>537</v>
      </c>
      <c r="J84" s="8">
        <f>I84/I15*100</f>
        <v>70.28795811518324</v>
      </c>
      <c r="K84" s="7">
        <v>1231</v>
      </c>
      <c r="L84" s="8">
        <f>K84/K15*100</f>
        <v>29.393505253104106</v>
      </c>
      <c r="M84" s="7">
        <v>51</v>
      </c>
      <c r="N84" s="8">
        <f>M84/M15*100</f>
        <v>2.93271995399655</v>
      </c>
      <c r="O84" s="7">
        <v>2284</v>
      </c>
      <c r="P84" s="8">
        <f>O84/O15*100</f>
        <v>57.2574580095262</v>
      </c>
      <c r="Q84" s="7">
        <v>3028</v>
      </c>
      <c r="R84" s="8">
        <f>Q84/Q15*100</f>
        <v>34.87675650771712</v>
      </c>
    </row>
    <row r="85" spans="2:18" ht="12.75">
      <c r="B85" s="6" t="s">
        <v>73</v>
      </c>
      <c r="C85" s="6" t="s">
        <v>73</v>
      </c>
      <c r="D85" s="6" t="s">
        <v>73</v>
      </c>
      <c r="E85" s="6" t="s">
        <v>73</v>
      </c>
      <c r="F85" s="6" t="s">
        <v>73</v>
      </c>
      <c r="G85" s="6" t="s">
        <v>73</v>
      </c>
      <c r="H85" s="6" t="s">
        <v>73</v>
      </c>
      <c r="I85" s="6" t="s">
        <v>73</v>
      </c>
      <c r="J85" s="6" t="s">
        <v>73</v>
      </c>
      <c r="K85" s="6" t="s">
        <v>73</v>
      </c>
      <c r="L85" s="6" t="s">
        <v>73</v>
      </c>
      <c r="M85" s="6" t="s">
        <v>73</v>
      </c>
      <c r="N85" s="6" t="s">
        <v>73</v>
      </c>
      <c r="O85" s="6" t="s">
        <v>73</v>
      </c>
      <c r="P85" s="6" t="s">
        <v>73</v>
      </c>
      <c r="Q85" s="6" t="s">
        <v>73</v>
      </c>
      <c r="R85" s="6" t="s">
        <v>73</v>
      </c>
    </row>
    <row r="87" ht="12.75">
      <c r="B87" s="4" t="s">
        <v>88</v>
      </c>
    </row>
    <row r="88" spans="15:17" ht="12.75">
      <c r="O88" s="14"/>
      <c r="Q88" s="14"/>
    </row>
    <row r="89" ht="12.75">
      <c r="B89" s="4" t="s">
        <v>89</v>
      </c>
    </row>
    <row r="90" ht="12.75">
      <c r="B90" s="4" t="s">
        <v>90</v>
      </c>
    </row>
    <row r="138" spans="2:8" ht="12.75">
      <c r="B138" s="3">
        <f ca="1">NOW()</f>
        <v>41207.40036261574</v>
      </c>
      <c r="H138" s="4" t="s">
        <v>91</v>
      </c>
    </row>
    <row r="139" ht="12.75">
      <c r="D139" s="4" t="s">
        <v>92</v>
      </c>
    </row>
    <row r="140" ht="12.75">
      <c r="F140" s="4" t="s">
        <v>93</v>
      </c>
    </row>
    <row r="143" spans="2:12" ht="12.75">
      <c r="B143" s="6" t="s">
        <v>73</v>
      </c>
      <c r="C143" s="6" t="s">
        <v>73</v>
      </c>
      <c r="D143" s="6" t="s">
        <v>73</v>
      </c>
      <c r="E143" s="6" t="s">
        <v>73</v>
      </c>
      <c r="F143" s="6" t="s">
        <v>73</v>
      </c>
      <c r="G143" s="6" t="s">
        <v>73</v>
      </c>
      <c r="H143" s="6" t="s">
        <v>73</v>
      </c>
      <c r="I143" s="6" t="s">
        <v>73</v>
      </c>
      <c r="J143" s="6" t="s">
        <v>73</v>
      </c>
      <c r="K143" s="6" t="s">
        <v>73</v>
      </c>
      <c r="L143" s="6" t="s">
        <v>73</v>
      </c>
    </row>
    <row r="145" ht="12.75">
      <c r="G145" s="5" t="s">
        <v>74</v>
      </c>
    </row>
    <row r="146" spans="3:12" ht="12.75">
      <c r="C146" s="6" t="s">
        <v>73</v>
      </c>
      <c r="D146" s="6" t="s">
        <v>73</v>
      </c>
      <c r="E146" s="6" t="s">
        <v>73</v>
      </c>
      <c r="F146" s="6" t="s">
        <v>73</v>
      </c>
      <c r="G146" s="6" t="s">
        <v>73</v>
      </c>
      <c r="H146" s="6" t="s">
        <v>73</v>
      </c>
      <c r="I146" s="6" t="s">
        <v>73</v>
      </c>
      <c r="J146" s="6" t="s">
        <v>73</v>
      </c>
      <c r="K146" s="6" t="s">
        <v>73</v>
      </c>
      <c r="L146" s="6" t="s">
        <v>73</v>
      </c>
    </row>
    <row r="147" ht="12.75">
      <c r="B147" s="5" t="s">
        <v>76</v>
      </c>
    </row>
    <row r="148" spans="2:11" ht="12.75">
      <c r="B148" s="5" t="s">
        <v>77</v>
      </c>
      <c r="C148" s="5" t="s">
        <v>78</v>
      </c>
      <c r="E148" s="5" t="s">
        <v>79</v>
      </c>
      <c r="G148" s="5" t="s">
        <v>80</v>
      </c>
      <c r="I148" s="5" t="s">
        <v>94</v>
      </c>
      <c r="K148" s="4" t="s">
        <v>95</v>
      </c>
    </row>
    <row r="149" spans="2:12" ht="12.75">
      <c r="B149" s="5" t="s">
        <v>46</v>
      </c>
      <c r="C149" s="6" t="s">
        <v>73</v>
      </c>
      <c r="D149" s="6" t="s">
        <v>73</v>
      </c>
      <c r="E149" s="6" t="s">
        <v>73</v>
      </c>
      <c r="F149" s="6" t="s">
        <v>73</v>
      </c>
      <c r="G149" s="6" t="s">
        <v>73</v>
      </c>
      <c r="H149" s="6" t="s">
        <v>73</v>
      </c>
      <c r="I149" s="6" t="s">
        <v>73</v>
      </c>
      <c r="J149" s="6" t="s">
        <v>73</v>
      </c>
      <c r="K149" s="6" t="s">
        <v>73</v>
      </c>
      <c r="L149" s="6" t="s">
        <v>73</v>
      </c>
    </row>
    <row r="151" spans="3:12" ht="12.75">
      <c r="C151" s="5" t="s">
        <v>22</v>
      </c>
      <c r="D151" s="5" t="s">
        <v>96</v>
      </c>
      <c r="E151" s="5" t="s">
        <v>22</v>
      </c>
      <c r="F151" s="5" t="s">
        <v>96</v>
      </c>
      <c r="G151" s="5" t="s">
        <v>22</v>
      </c>
      <c r="H151" s="5" t="s">
        <v>96</v>
      </c>
      <c r="I151" s="5" t="s">
        <v>22</v>
      </c>
      <c r="J151" s="5" t="s">
        <v>96</v>
      </c>
      <c r="K151" s="5" t="s">
        <v>22</v>
      </c>
      <c r="L151" s="5" t="s">
        <v>96</v>
      </c>
    </row>
    <row r="152" spans="2:12" ht="12.75">
      <c r="B152" s="6" t="s">
        <v>73</v>
      </c>
      <c r="C152" s="6" t="s">
        <v>73</v>
      </c>
      <c r="D152" s="6" t="s">
        <v>73</v>
      </c>
      <c r="E152" s="6" t="s">
        <v>73</v>
      </c>
      <c r="F152" s="6" t="s">
        <v>73</v>
      </c>
      <c r="G152" s="6" t="s">
        <v>73</v>
      </c>
      <c r="H152" s="6" t="s">
        <v>73</v>
      </c>
      <c r="I152" s="6" t="s">
        <v>73</v>
      </c>
      <c r="J152" s="6" t="s">
        <v>73</v>
      </c>
      <c r="K152" s="6" t="s">
        <v>73</v>
      </c>
      <c r="L152" s="6" t="s">
        <v>73</v>
      </c>
    </row>
    <row r="154" spans="2:18" ht="12.75">
      <c r="B154" s="4" t="s">
        <v>58</v>
      </c>
      <c r="C154" s="7">
        <v>23</v>
      </c>
      <c r="D154" s="8">
        <f aca="true" t="shared" si="8" ref="D154:D160">C154/C8*1000</f>
        <v>92.36947791164658</v>
      </c>
      <c r="E154" s="7">
        <v>4</v>
      </c>
      <c r="F154" s="8">
        <f aca="true" t="shared" si="9" ref="F154:F160">E154/E8*1000</f>
        <v>47.05882352941176</v>
      </c>
      <c r="G154" s="7">
        <v>19</v>
      </c>
      <c r="H154" s="8">
        <f aca="true" t="shared" si="10" ref="H154:H160">G154/G8*1000</f>
        <v>125.82781456953643</v>
      </c>
      <c r="I154" s="12" t="s">
        <v>86</v>
      </c>
      <c r="J154" s="11" t="s">
        <v>86</v>
      </c>
      <c r="K154" s="12" t="s">
        <v>86</v>
      </c>
      <c r="L154" s="11" t="s">
        <v>86</v>
      </c>
      <c r="M154" s="7"/>
      <c r="O154" s="7"/>
      <c r="P154" s="8"/>
      <c r="Q154" s="7"/>
      <c r="R154" s="8"/>
    </row>
    <row r="155" spans="2:18" ht="12.75">
      <c r="B155" s="4" t="s">
        <v>59</v>
      </c>
      <c r="C155" s="7">
        <v>468</v>
      </c>
      <c r="D155" s="8">
        <f t="shared" si="8"/>
        <v>38.909211839042236</v>
      </c>
      <c r="E155" s="7">
        <v>172</v>
      </c>
      <c r="F155" s="8">
        <f t="shared" si="9"/>
        <v>24.70199626597731</v>
      </c>
      <c r="G155" s="7">
        <v>294</v>
      </c>
      <c r="H155" s="8">
        <f t="shared" si="10"/>
        <v>63.60882734746863</v>
      </c>
      <c r="I155" s="9">
        <v>2</v>
      </c>
      <c r="J155" s="11" t="s">
        <v>97</v>
      </c>
      <c r="K155" s="12" t="s">
        <v>86</v>
      </c>
      <c r="L155" s="11" t="s">
        <v>86</v>
      </c>
      <c r="M155" s="7"/>
      <c r="O155" s="7"/>
      <c r="P155" s="8"/>
      <c r="Q155" s="7"/>
      <c r="R155" s="8"/>
    </row>
    <row r="156" spans="2:18" ht="12.75">
      <c r="B156" s="4" t="s">
        <v>60</v>
      </c>
      <c r="C156" s="7">
        <v>603</v>
      </c>
      <c r="D156" s="8">
        <f t="shared" si="8"/>
        <v>20.691075043749784</v>
      </c>
      <c r="E156" s="7">
        <v>238</v>
      </c>
      <c r="F156" s="8">
        <f t="shared" si="9"/>
        <v>11.434611319304315</v>
      </c>
      <c r="G156" s="7">
        <v>356</v>
      </c>
      <c r="H156" s="8">
        <f t="shared" si="10"/>
        <v>50.31802120141342</v>
      </c>
      <c r="I156" s="9">
        <v>8</v>
      </c>
      <c r="J156" s="8">
        <f>I156/565*1000</f>
        <v>14.15929203539823</v>
      </c>
      <c r="K156" s="9">
        <v>1</v>
      </c>
      <c r="L156" s="11" t="s">
        <v>97</v>
      </c>
      <c r="M156" s="7"/>
      <c r="O156" s="7"/>
      <c r="P156" s="8"/>
      <c r="Q156" s="7"/>
      <c r="R156" s="8"/>
    </row>
    <row r="157" spans="2:18" ht="12.75">
      <c r="B157" s="4" t="s">
        <v>61</v>
      </c>
      <c r="C157" s="7">
        <v>406</v>
      </c>
      <c r="D157" s="8">
        <f t="shared" si="8"/>
        <v>11.423105058803669</v>
      </c>
      <c r="E157" s="7">
        <v>166</v>
      </c>
      <c r="F157" s="8">
        <f t="shared" si="9"/>
        <v>5.875898198293866</v>
      </c>
      <c r="G157" s="7">
        <v>238</v>
      </c>
      <c r="H157" s="8">
        <f t="shared" si="10"/>
        <v>45.45454545454545</v>
      </c>
      <c r="I157" s="9">
        <v>2</v>
      </c>
      <c r="J157" s="11" t="s">
        <v>97</v>
      </c>
      <c r="K157" s="12" t="s">
        <v>86</v>
      </c>
      <c r="L157" s="11" t="s">
        <v>86</v>
      </c>
      <c r="M157" s="7"/>
      <c r="O157" s="7"/>
      <c r="P157" s="8"/>
      <c r="Q157" s="7"/>
      <c r="R157" s="8"/>
    </row>
    <row r="158" spans="2:18" ht="12.75">
      <c r="B158" s="4" t="s">
        <v>62</v>
      </c>
      <c r="C158" s="7">
        <v>288</v>
      </c>
      <c r="D158" s="8">
        <f t="shared" si="8"/>
        <v>10.280207031947171</v>
      </c>
      <c r="E158" s="7">
        <v>116</v>
      </c>
      <c r="F158" s="8">
        <f t="shared" si="9"/>
        <v>5.161060686954974</v>
      </c>
      <c r="G158" s="7">
        <v>162</v>
      </c>
      <c r="H158" s="8">
        <f t="shared" si="10"/>
        <v>47.257876312718786</v>
      </c>
      <c r="I158" s="9">
        <v>9</v>
      </c>
      <c r="J158" s="8">
        <f>I158/586*1000</f>
        <v>15.358361774744028</v>
      </c>
      <c r="K158" s="9">
        <v>1</v>
      </c>
      <c r="L158" s="11" t="s">
        <v>97</v>
      </c>
      <c r="M158" s="7"/>
      <c r="O158" s="7"/>
      <c r="P158" s="8"/>
      <c r="Q158" s="7"/>
      <c r="R158" s="8"/>
    </row>
    <row r="159" spans="2:18" ht="12.75">
      <c r="B159" s="4" t="s">
        <v>63</v>
      </c>
      <c r="C159" s="7">
        <v>153</v>
      </c>
      <c r="D159" s="8">
        <f t="shared" si="8"/>
        <v>11.579505032922121</v>
      </c>
      <c r="E159" s="7">
        <v>52</v>
      </c>
      <c r="F159" s="8">
        <f t="shared" si="9"/>
        <v>4.99519692603266</v>
      </c>
      <c r="G159" s="7">
        <v>100</v>
      </c>
      <c r="H159" s="8">
        <f t="shared" si="10"/>
        <v>55.18763796909492</v>
      </c>
      <c r="I159" s="9">
        <v>1</v>
      </c>
      <c r="J159" s="11" t="s">
        <v>97</v>
      </c>
      <c r="K159" s="12" t="s">
        <v>86</v>
      </c>
      <c r="L159" s="11" t="s">
        <v>86</v>
      </c>
      <c r="M159" s="7"/>
      <c r="O159" s="7"/>
      <c r="P159" s="8"/>
      <c r="Q159" s="7"/>
      <c r="R159" s="8"/>
    </row>
    <row r="160" spans="2:18" ht="12.75">
      <c r="B160" s="4" t="s">
        <v>64</v>
      </c>
      <c r="C160" s="9">
        <v>31</v>
      </c>
      <c r="D160" s="8">
        <f t="shared" si="8"/>
        <v>10.23102310231023</v>
      </c>
      <c r="E160" s="7">
        <v>14</v>
      </c>
      <c r="F160" s="8">
        <f t="shared" si="9"/>
        <v>5.744768157570784</v>
      </c>
      <c r="G160" s="9">
        <v>15</v>
      </c>
      <c r="H160" s="8">
        <f t="shared" si="10"/>
        <v>40.43126684636118</v>
      </c>
      <c r="I160" s="9">
        <v>2</v>
      </c>
      <c r="J160" s="11" t="s">
        <v>97</v>
      </c>
      <c r="K160" s="12" t="s">
        <v>86</v>
      </c>
      <c r="L160" s="11" t="s">
        <v>86</v>
      </c>
      <c r="M160" s="7"/>
      <c r="P160" s="8"/>
      <c r="R160" s="8"/>
    </row>
    <row r="161" spans="2:18" ht="12.75">
      <c r="B161" s="4" t="s">
        <v>65</v>
      </c>
      <c r="C161" s="9">
        <v>3</v>
      </c>
      <c r="D161" s="11" t="s">
        <v>97</v>
      </c>
      <c r="E161" s="9">
        <v>1</v>
      </c>
      <c r="F161" s="11" t="s">
        <v>97</v>
      </c>
      <c r="G161" s="9">
        <v>2</v>
      </c>
      <c r="H161" s="12" t="s">
        <v>97</v>
      </c>
      <c r="I161" s="12" t="s">
        <v>86</v>
      </c>
      <c r="J161" s="11" t="s">
        <v>86</v>
      </c>
      <c r="K161" s="12" t="s">
        <v>86</v>
      </c>
      <c r="L161" s="11" t="s">
        <v>86</v>
      </c>
      <c r="P161" s="8"/>
      <c r="R161" s="8"/>
    </row>
    <row r="162" spans="2:18" ht="12.75">
      <c r="B162" s="6" t="s">
        <v>73</v>
      </c>
      <c r="C162" s="6" t="s">
        <v>73</v>
      </c>
      <c r="D162" s="13" t="s">
        <v>73</v>
      </c>
      <c r="E162" s="6" t="s">
        <v>73</v>
      </c>
      <c r="F162" s="13" t="s">
        <v>73</v>
      </c>
      <c r="G162" s="6" t="s">
        <v>73</v>
      </c>
      <c r="H162" s="13" t="s">
        <v>73</v>
      </c>
      <c r="I162" s="6" t="s">
        <v>73</v>
      </c>
      <c r="J162" s="6" t="s">
        <v>73</v>
      </c>
      <c r="K162" s="6" t="s">
        <v>73</v>
      </c>
      <c r="L162" s="6" t="s">
        <v>73</v>
      </c>
      <c r="N162" s="8"/>
      <c r="P162" s="8"/>
      <c r="R162" s="8"/>
    </row>
    <row r="163" spans="16:18" ht="12.75">
      <c r="P163" s="8"/>
      <c r="R163" s="8"/>
    </row>
    <row r="164" spans="2:18" ht="12.75">
      <c r="B164" s="4" t="s">
        <v>87</v>
      </c>
      <c r="C164" s="7">
        <v>1975</v>
      </c>
      <c r="D164" s="8">
        <f>C164/C15*1000</f>
        <v>16.291212643630757</v>
      </c>
      <c r="E164" s="7">
        <v>763</v>
      </c>
      <c r="F164" s="8">
        <f>E164/E15*1000</f>
        <v>8.337977685255002</v>
      </c>
      <c r="G164" s="7">
        <v>1186</v>
      </c>
      <c r="H164" s="8">
        <f>G164/G15*1000</f>
        <v>52.25820665344789</v>
      </c>
      <c r="I164" s="9">
        <v>24</v>
      </c>
      <c r="J164" s="8">
        <f>I164/2418*1000</f>
        <v>9.925558312655086</v>
      </c>
      <c r="K164" s="9">
        <v>2</v>
      </c>
      <c r="L164" s="11" t="s">
        <v>97</v>
      </c>
      <c r="O164" s="7"/>
      <c r="P164" s="8"/>
      <c r="Q164" s="7"/>
      <c r="R164" s="8"/>
    </row>
    <row r="165" spans="2:12" ht="12.75">
      <c r="B165" s="6" t="s">
        <v>73</v>
      </c>
      <c r="C165" s="6" t="s">
        <v>73</v>
      </c>
      <c r="D165" s="6" t="s">
        <v>73</v>
      </c>
      <c r="E165" s="6" t="s">
        <v>73</v>
      </c>
      <c r="F165" s="6" t="s">
        <v>73</v>
      </c>
      <c r="G165" s="6" t="s">
        <v>73</v>
      </c>
      <c r="H165" s="6" t="s">
        <v>73</v>
      </c>
      <c r="I165" s="6" t="s">
        <v>73</v>
      </c>
      <c r="J165" s="6" t="s">
        <v>73</v>
      </c>
      <c r="K165" s="6" t="s">
        <v>73</v>
      </c>
      <c r="L165" s="6" t="s">
        <v>73</v>
      </c>
    </row>
    <row r="167" ht="12.75">
      <c r="B167" s="5" t="s">
        <v>67</v>
      </c>
    </row>
    <row r="168" spans="2:17" ht="12.75">
      <c r="B168" s="5" t="s">
        <v>68</v>
      </c>
      <c r="C168" s="14">
        <v>23.393</v>
      </c>
      <c r="E168" s="14">
        <v>23.695</v>
      </c>
      <c r="G168" s="14">
        <v>23.162</v>
      </c>
      <c r="I168" s="14">
        <v>29</v>
      </c>
      <c r="K168" s="14">
        <v>26.5</v>
      </c>
      <c r="M168" s="14"/>
      <c r="O168" s="14"/>
      <c r="Q168" s="14"/>
    </row>
    <row r="169" spans="2:12" ht="12.75">
      <c r="B169" s="6" t="s">
        <v>73</v>
      </c>
      <c r="C169" s="6" t="s">
        <v>73</v>
      </c>
      <c r="D169" s="6" t="s">
        <v>73</v>
      </c>
      <c r="E169" s="6" t="s">
        <v>73</v>
      </c>
      <c r="F169" s="6" t="s">
        <v>73</v>
      </c>
      <c r="G169" s="6" t="s">
        <v>73</v>
      </c>
      <c r="H169" s="6" t="s">
        <v>73</v>
      </c>
      <c r="I169" s="6" t="s">
        <v>73</v>
      </c>
      <c r="J169" s="6" t="s">
        <v>73</v>
      </c>
      <c r="K169" s="6" t="s">
        <v>73</v>
      </c>
      <c r="L169" s="6" t="s">
        <v>73</v>
      </c>
    </row>
    <row r="171" ht="12.75">
      <c r="B171" s="4" t="s">
        <v>98</v>
      </c>
    </row>
    <row r="173" ht="12.75">
      <c r="B173" s="4" t="s">
        <v>89</v>
      </c>
    </row>
    <row r="174" ht="12.75">
      <c r="B174" s="4" t="s">
        <v>99</v>
      </c>
    </row>
  </sheetData>
  <sheetProtection/>
  <mergeCells count="15">
    <mergeCell ref="K16:L16"/>
    <mergeCell ref="M16:N16"/>
    <mergeCell ref="O16:P16"/>
    <mergeCell ref="B17:R17"/>
    <mergeCell ref="B18:R18"/>
    <mergeCell ref="B5:B7"/>
    <mergeCell ref="B19:R19"/>
    <mergeCell ref="M6:N6"/>
    <mergeCell ref="K6:L6"/>
    <mergeCell ref="I6:J6"/>
    <mergeCell ref="C16:D16"/>
    <mergeCell ref="E16:F16"/>
    <mergeCell ref="G16:H16"/>
    <mergeCell ref="Q16:R16"/>
    <mergeCell ref="I16:J16"/>
  </mergeCells>
  <printOptions horizontalCentered="1"/>
  <pageMargins left="0.25" right="0.25" top="1" bottom="1" header="0" footer="0"/>
  <pageSetup fitToHeight="1" fitToWidth="1" horizontalDpi="300" verticalDpi="300" orientation="landscape" scale="81" r:id="rId1"/>
</worksheet>
</file>

<file path=xl/worksheets/sheet5.xml><?xml version="1.0" encoding="utf-8"?>
<worksheet xmlns="http://schemas.openxmlformats.org/spreadsheetml/2006/main" xmlns:r="http://schemas.openxmlformats.org/officeDocument/2006/relationships">
  <dimension ref="A1:I53"/>
  <sheetViews>
    <sheetView zoomScalePageLayoutView="0" workbookViewId="0" topLeftCell="A1">
      <selection activeCell="A1" sqref="A1"/>
    </sheetView>
  </sheetViews>
  <sheetFormatPr defaultColWidth="9.33203125" defaultRowHeight="12.75"/>
  <cols>
    <col min="1" max="1" width="4.66015625" style="1" customWidth="1"/>
    <col min="2" max="2" width="19.5" style="1" customWidth="1"/>
    <col min="3" max="3" width="9.83203125" style="1" customWidth="1"/>
    <col min="4" max="4" width="16.66015625" style="1" customWidth="1"/>
    <col min="5" max="5" width="9.33203125" style="1" customWidth="1"/>
    <col min="6" max="6" width="12.5" style="1" customWidth="1"/>
    <col min="7" max="16384" width="9.33203125" style="1" customWidth="1"/>
  </cols>
  <sheetData>
    <row r="1" ht="15.75">
      <c r="A1" s="36"/>
    </row>
    <row r="2" spans="2:4" ht="15">
      <c r="B2" s="39" t="s">
        <v>100</v>
      </c>
      <c r="C2" s="40"/>
      <c r="D2" s="40"/>
    </row>
    <row r="3" spans="2:4" ht="14.25" customHeight="1">
      <c r="B3" s="262" t="s">
        <v>101</v>
      </c>
      <c r="C3" s="263"/>
      <c r="D3" s="263"/>
    </row>
    <row r="4" spans="2:4" ht="12.75" customHeight="1">
      <c r="B4" s="148" t="s">
        <v>19</v>
      </c>
      <c r="C4" s="149"/>
      <c r="D4" s="149"/>
    </row>
    <row r="5" spans="2:4" ht="15">
      <c r="B5" s="39" t="s">
        <v>258</v>
      </c>
      <c r="C5" s="40"/>
      <c r="D5" s="40"/>
    </row>
    <row r="6" spans="2:4" ht="19.5" customHeight="1">
      <c r="B6" s="78" t="s">
        <v>20</v>
      </c>
      <c r="C6" s="150" t="s">
        <v>24</v>
      </c>
      <c r="D6" s="150" t="s">
        <v>21</v>
      </c>
    </row>
    <row r="7" spans="2:4" ht="15" customHeight="1">
      <c r="B7" s="151" t="s">
        <v>25</v>
      </c>
      <c r="C7" s="152" t="s">
        <v>26</v>
      </c>
      <c r="D7" s="143">
        <v>78.5</v>
      </c>
    </row>
    <row r="8" spans="2:4" ht="15" customHeight="1">
      <c r="B8" s="153">
        <v>126.8</v>
      </c>
      <c r="C8" s="154">
        <v>1910</v>
      </c>
      <c r="D8" s="155">
        <v>99</v>
      </c>
    </row>
    <row r="9" spans="2:4" ht="15" customHeight="1">
      <c r="B9" s="153">
        <v>117.9</v>
      </c>
      <c r="C9" s="154">
        <v>1920</v>
      </c>
      <c r="D9" s="156">
        <v>111.6</v>
      </c>
    </row>
    <row r="10" spans="2:4" ht="15" customHeight="1">
      <c r="B10" s="157">
        <v>89.2</v>
      </c>
      <c r="C10" s="152" t="s">
        <v>28</v>
      </c>
      <c r="D10" s="143">
        <v>87.6</v>
      </c>
    </row>
    <row r="11" spans="2:4" ht="15" customHeight="1">
      <c r="B11" s="158">
        <v>79.9</v>
      </c>
      <c r="C11" s="154">
        <v>1940</v>
      </c>
      <c r="D11" s="155">
        <v>78.9</v>
      </c>
    </row>
    <row r="12" spans="2:4" ht="15" customHeight="1">
      <c r="B12" s="153">
        <v>106.2</v>
      </c>
      <c r="C12" s="154">
        <v>1950</v>
      </c>
      <c r="D12" s="156">
        <v>110.5</v>
      </c>
    </row>
    <row r="13" spans="2:4" ht="15" customHeight="1">
      <c r="B13" s="151">
        <v>118</v>
      </c>
      <c r="C13" s="152" t="s">
        <v>30</v>
      </c>
      <c r="D13" s="159">
        <v>123.1</v>
      </c>
    </row>
    <row r="14" spans="2:4" ht="15" customHeight="1">
      <c r="B14" s="157">
        <v>87.9</v>
      </c>
      <c r="C14" s="152" t="s">
        <v>32</v>
      </c>
      <c r="D14" s="143">
        <v>91.7</v>
      </c>
    </row>
    <row r="15" spans="2:4" ht="15" customHeight="1">
      <c r="B15" s="157">
        <v>68.4</v>
      </c>
      <c r="C15" s="152" t="s">
        <v>34</v>
      </c>
      <c r="D15" s="143">
        <v>66.2</v>
      </c>
    </row>
    <row r="16" spans="2:6" ht="15" customHeight="1">
      <c r="B16" s="157">
        <v>70.9</v>
      </c>
      <c r="C16" s="152" t="s">
        <v>36</v>
      </c>
      <c r="D16" s="143">
        <v>69.06041207068452</v>
      </c>
      <c r="E16" s="35"/>
      <c r="F16" s="20"/>
    </row>
    <row r="17" spans="2:9" ht="15" customHeight="1">
      <c r="B17" s="157">
        <v>69.6</v>
      </c>
      <c r="C17" s="152" t="s">
        <v>38</v>
      </c>
      <c r="D17" s="143">
        <v>67.01534720403998</v>
      </c>
      <c r="E17" s="18"/>
      <c r="F17" s="26"/>
      <c r="I17" s="25"/>
    </row>
    <row r="18" spans="2:6" ht="15" customHeight="1">
      <c r="B18" s="157">
        <v>68.9</v>
      </c>
      <c r="C18" s="152" t="s">
        <v>40</v>
      </c>
      <c r="D18" s="143">
        <v>64.60067166696386</v>
      </c>
      <c r="E18" s="18"/>
      <c r="F18" s="26"/>
    </row>
    <row r="19" spans="2:6" ht="15" customHeight="1">
      <c r="B19" s="157">
        <v>67.6</v>
      </c>
      <c r="C19" s="152" t="s">
        <v>41</v>
      </c>
      <c r="D19" s="143">
        <v>62.86880124476263</v>
      </c>
      <c r="E19" s="18"/>
      <c r="F19" s="26"/>
    </row>
    <row r="20" spans="2:6" ht="15" customHeight="1">
      <c r="B20" s="160">
        <v>66.7</v>
      </c>
      <c r="C20" s="152">
        <v>1994</v>
      </c>
      <c r="D20" s="143">
        <v>62.21073681749685</v>
      </c>
      <c r="E20" s="32"/>
      <c r="F20" s="26"/>
    </row>
    <row r="21" spans="2:7" ht="15" customHeight="1">
      <c r="B21" s="160">
        <v>65.6</v>
      </c>
      <c r="C21" s="152">
        <v>1995</v>
      </c>
      <c r="D21" s="143">
        <v>60.44209507729095</v>
      </c>
      <c r="E21" s="32"/>
      <c r="F21" s="26"/>
      <c r="G21" s="19"/>
    </row>
    <row r="22" spans="2:7" ht="15" customHeight="1">
      <c r="B22" s="160">
        <v>65.3</v>
      </c>
      <c r="C22" s="152">
        <v>1996</v>
      </c>
      <c r="D22" s="143">
        <v>59.921786980838036</v>
      </c>
      <c r="E22" s="32"/>
      <c r="F22" s="26"/>
      <c r="G22" s="19"/>
    </row>
    <row r="23" spans="2:6" ht="15" customHeight="1">
      <c r="B23" s="157">
        <v>65</v>
      </c>
      <c r="C23" s="152">
        <v>1997</v>
      </c>
      <c r="D23" s="143">
        <v>60.238502050515024</v>
      </c>
      <c r="E23" s="18"/>
      <c r="F23" s="26"/>
    </row>
    <row r="24" spans="2:6" ht="15" customHeight="1">
      <c r="B24" s="157">
        <v>65.6</v>
      </c>
      <c r="C24" s="152">
        <v>1998</v>
      </c>
      <c r="D24" s="143">
        <v>60.582585356809844</v>
      </c>
      <c r="E24" s="18"/>
      <c r="F24" s="26"/>
    </row>
    <row r="25" spans="2:6" ht="15" customHeight="1">
      <c r="B25" s="157">
        <v>65.9</v>
      </c>
      <c r="C25" s="152">
        <v>1999</v>
      </c>
      <c r="D25" s="157">
        <v>60.76804313866585</v>
      </c>
      <c r="E25" s="18"/>
      <c r="F25" s="26"/>
    </row>
    <row r="26" spans="2:6" ht="15" customHeight="1">
      <c r="B26" s="157">
        <v>67.5</v>
      </c>
      <c r="C26" s="74">
        <v>2000</v>
      </c>
      <c r="D26" s="157">
        <v>63.00070202475795</v>
      </c>
      <c r="E26" s="18"/>
      <c r="F26" s="26"/>
    </row>
    <row r="27" spans="2:6" ht="15" customHeight="1">
      <c r="B27" s="157">
        <v>66.9</v>
      </c>
      <c r="C27" s="74">
        <v>2001</v>
      </c>
      <c r="D27" s="157">
        <v>61.9440022909337</v>
      </c>
      <c r="E27" s="18"/>
      <c r="F27" s="26"/>
    </row>
    <row r="28" spans="2:6" ht="15" customHeight="1">
      <c r="B28" s="157">
        <v>64.8</v>
      </c>
      <c r="C28" s="74">
        <v>2002</v>
      </c>
      <c r="D28" s="157">
        <v>60.52093102367091</v>
      </c>
      <c r="E28" s="18"/>
      <c r="F28" s="26"/>
    </row>
    <row r="29" spans="2:6" ht="15" customHeight="1">
      <c r="B29" s="157">
        <v>66.1</v>
      </c>
      <c r="C29" s="74">
        <v>2003</v>
      </c>
      <c r="D29" s="157">
        <v>61.564012929148454</v>
      </c>
      <c r="E29" s="18"/>
      <c r="F29" s="26"/>
    </row>
    <row r="30" spans="2:6" ht="15" customHeight="1">
      <c r="B30" s="157">
        <v>66.3</v>
      </c>
      <c r="C30" s="74">
        <v>2004</v>
      </c>
      <c r="D30" s="157">
        <v>61.41525442989068</v>
      </c>
      <c r="E30" s="18"/>
      <c r="F30" s="26"/>
    </row>
    <row r="31" spans="2:6" ht="15" customHeight="1">
      <c r="B31" s="157">
        <v>66.7</v>
      </c>
      <c r="C31" s="74">
        <v>2005</v>
      </c>
      <c r="D31" s="157">
        <v>60.890131031390524</v>
      </c>
      <c r="E31" s="18"/>
      <c r="F31" s="26"/>
    </row>
    <row r="32" spans="2:6" ht="15" customHeight="1">
      <c r="B32" s="157">
        <v>68.5</v>
      </c>
      <c r="C32" s="74">
        <v>2006</v>
      </c>
      <c r="D32" s="157">
        <v>61.76867730361806</v>
      </c>
      <c r="E32" s="18"/>
      <c r="F32" s="26"/>
    </row>
    <row r="33" spans="2:6" ht="15" customHeight="1">
      <c r="B33" s="157">
        <v>69.5</v>
      </c>
      <c r="C33" s="74">
        <v>2007</v>
      </c>
      <c r="D33" s="157">
        <v>61.35304912478826</v>
      </c>
      <c r="E33" s="18"/>
      <c r="F33" s="20"/>
    </row>
    <row r="34" spans="2:6" ht="15" customHeight="1">
      <c r="B34" s="157">
        <v>68.4</v>
      </c>
      <c r="C34" s="74">
        <v>2008</v>
      </c>
      <c r="D34" s="157">
        <v>60.54665844934309</v>
      </c>
      <c r="E34" s="18"/>
      <c r="F34" s="20"/>
    </row>
    <row r="35" spans="2:4" ht="15" customHeight="1">
      <c r="B35" s="184"/>
      <c r="C35" s="184"/>
      <c r="D35" s="184"/>
    </row>
    <row r="36" spans="2:4" ht="24.75" customHeight="1">
      <c r="B36" s="250" t="s">
        <v>209</v>
      </c>
      <c r="C36" s="251"/>
      <c r="D36" s="251"/>
    </row>
    <row r="37" spans="2:4" ht="54.75" customHeight="1">
      <c r="B37" s="250" t="s">
        <v>263</v>
      </c>
      <c r="C37" s="251"/>
      <c r="D37" s="251"/>
    </row>
    <row r="38" ht="12.75">
      <c r="B38" s="31"/>
    </row>
    <row r="39" ht="12.75">
      <c r="B39" s="16" t="s">
        <v>238</v>
      </c>
    </row>
    <row r="40" ht="12.75">
      <c r="B40" s="1" t="s">
        <v>260</v>
      </c>
    </row>
    <row r="41" ht="12.75">
      <c r="B41" s="1" t="s">
        <v>261</v>
      </c>
    </row>
    <row r="44" ht="12.75">
      <c r="B44" s="20"/>
    </row>
    <row r="45" ht="12.75">
      <c r="B45" s="20"/>
    </row>
    <row r="46" ht="12.75">
      <c r="B46" s="20"/>
    </row>
    <row r="47" ht="12.75">
      <c r="B47" s="20"/>
    </row>
    <row r="50" ht="12.75">
      <c r="B50" s="22"/>
    </row>
    <row r="51" ht="12.75">
      <c r="B51" s="22"/>
    </row>
    <row r="52" ht="12.75">
      <c r="B52" s="22"/>
    </row>
    <row r="53" ht="12.75">
      <c r="B53" s="22"/>
    </row>
  </sheetData>
  <sheetProtection/>
  <mergeCells count="3">
    <mergeCell ref="B36:D36"/>
    <mergeCell ref="B3:D3"/>
    <mergeCell ref="B37:D37"/>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99"/>
  <sheetViews>
    <sheetView zoomScalePageLayoutView="0" workbookViewId="0" topLeftCell="A1">
      <selection activeCell="A1" sqref="A1"/>
    </sheetView>
  </sheetViews>
  <sheetFormatPr defaultColWidth="9.33203125" defaultRowHeight="12.75"/>
  <cols>
    <col min="1" max="1" width="4" style="1" customWidth="1"/>
    <col min="2" max="2" width="19.16015625" style="1" customWidth="1"/>
    <col min="3" max="3" width="17.16015625" style="1" customWidth="1"/>
    <col min="4" max="4" width="21" style="1" customWidth="1"/>
    <col min="5" max="6" width="12.83203125" style="1" customWidth="1"/>
    <col min="7" max="7" width="12" style="1" customWidth="1"/>
    <col min="8" max="8" width="9.5" style="1" bestFit="1" customWidth="1"/>
    <col min="9" max="16384" width="9.33203125" style="1" customWidth="1"/>
  </cols>
  <sheetData>
    <row r="1" ht="15.75">
      <c r="A1" s="36"/>
    </row>
    <row r="2" spans="2:4" ht="15">
      <c r="B2" s="39" t="s">
        <v>102</v>
      </c>
      <c r="C2" s="40"/>
      <c r="D2" s="40"/>
    </row>
    <row r="3" spans="2:4" ht="15.75">
      <c r="B3" s="41" t="s">
        <v>103</v>
      </c>
      <c r="C3" s="40"/>
      <c r="D3" s="40"/>
    </row>
    <row r="4" spans="2:4" ht="15">
      <c r="B4" s="39" t="s">
        <v>264</v>
      </c>
      <c r="C4" s="40"/>
      <c r="D4" s="40"/>
    </row>
    <row r="5" spans="2:4" ht="15">
      <c r="B5" s="248" t="s">
        <v>24</v>
      </c>
      <c r="C5" s="68" t="s">
        <v>104</v>
      </c>
      <c r="D5" s="69"/>
    </row>
    <row r="6" spans="2:4" ht="15">
      <c r="B6" s="249"/>
      <c r="C6" s="73" t="s">
        <v>48</v>
      </c>
      <c r="D6" s="73" t="s">
        <v>49</v>
      </c>
    </row>
    <row r="7" spans="2:6" ht="19.5" customHeight="1">
      <c r="B7" s="74">
        <v>1970</v>
      </c>
      <c r="C7" s="143">
        <v>87.9</v>
      </c>
      <c r="D7" s="143">
        <v>123.5</v>
      </c>
      <c r="F7" s="9"/>
    </row>
    <row r="8" spans="2:6" ht="19.5" customHeight="1">
      <c r="B8" s="74">
        <v>1975</v>
      </c>
      <c r="C8" s="143">
        <v>62.6</v>
      </c>
      <c r="D8" s="143">
        <v>89.5</v>
      </c>
      <c r="F8" s="9"/>
    </row>
    <row r="9" spans="2:6" ht="19.5" customHeight="1">
      <c r="B9" s="74">
        <v>1980</v>
      </c>
      <c r="C9" s="143">
        <v>64.3</v>
      </c>
      <c r="D9" s="143">
        <v>77.9</v>
      </c>
      <c r="F9" s="9"/>
    </row>
    <row r="10" spans="2:6" ht="19.5" customHeight="1">
      <c r="B10" s="74">
        <v>1985</v>
      </c>
      <c r="C10" s="143">
        <v>62.4</v>
      </c>
      <c r="D10" s="143">
        <v>68.5</v>
      </c>
      <c r="F10" s="9"/>
    </row>
    <row r="11" spans="2:6" ht="19.5" customHeight="1">
      <c r="B11" s="74">
        <v>1990</v>
      </c>
      <c r="C11" s="144">
        <v>64.60045074912581</v>
      </c>
      <c r="D11" s="145">
        <v>92.98563251956547</v>
      </c>
      <c r="F11" s="9"/>
    </row>
    <row r="12" spans="2:6" ht="19.5" customHeight="1">
      <c r="B12" s="74">
        <v>1991</v>
      </c>
      <c r="C12" s="144">
        <v>62.53089618934762</v>
      </c>
      <c r="D12" s="145">
        <v>91.24438093364728</v>
      </c>
      <c r="F12" s="9"/>
    </row>
    <row r="13" spans="2:4" ht="19.5" customHeight="1">
      <c r="B13" s="74">
        <v>1992</v>
      </c>
      <c r="C13" s="144">
        <v>60.830554448853064</v>
      </c>
      <c r="D13" s="145">
        <v>85.49107786329961</v>
      </c>
    </row>
    <row r="14" spans="2:4" ht="19.5" customHeight="1">
      <c r="B14" s="74">
        <v>1993</v>
      </c>
      <c r="C14" s="144">
        <v>59.39526259056312</v>
      </c>
      <c r="D14" s="145">
        <v>81.26893345492938</v>
      </c>
    </row>
    <row r="15" spans="2:7" ht="19.5" customHeight="1">
      <c r="B15" s="74">
        <v>1994</v>
      </c>
      <c r="C15" s="144">
        <v>58.75452161990178</v>
      </c>
      <c r="D15" s="145">
        <v>77.96787478696713</v>
      </c>
      <c r="F15" s="19"/>
      <c r="G15" s="19"/>
    </row>
    <row r="16" spans="2:4" ht="19.5" customHeight="1">
      <c r="B16" s="74">
        <v>1995</v>
      </c>
      <c r="C16" s="144">
        <v>57.85439623397414</v>
      </c>
      <c r="D16" s="145">
        <v>71.38272878345082</v>
      </c>
    </row>
    <row r="17" spans="2:4" ht="19.5" customHeight="1">
      <c r="B17" s="74">
        <v>1996</v>
      </c>
      <c r="C17" s="144">
        <v>57.61111699852461</v>
      </c>
      <c r="D17" s="145">
        <v>68.90954995391336</v>
      </c>
    </row>
    <row r="18" spans="2:4" ht="19.5" customHeight="1">
      <c r="B18" s="74">
        <v>1997</v>
      </c>
      <c r="C18" s="144">
        <v>57.87405199403067</v>
      </c>
      <c r="D18" s="145">
        <v>69.39394634521202</v>
      </c>
    </row>
    <row r="19" spans="2:4" ht="19.5" customHeight="1">
      <c r="B19" s="74">
        <v>1998</v>
      </c>
      <c r="C19" s="144">
        <v>58.330130087821615</v>
      </c>
      <c r="D19" s="145">
        <v>69.58446170537906</v>
      </c>
    </row>
    <row r="20" spans="2:4" ht="19.5" customHeight="1">
      <c r="B20" s="74">
        <v>1999</v>
      </c>
      <c r="C20" s="144">
        <v>58.30565256765722</v>
      </c>
      <c r="D20" s="145">
        <v>68.85322570866857</v>
      </c>
    </row>
    <row r="21" spans="2:4" ht="19.5" customHeight="1">
      <c r="B21" s="74">
        <v>2000</v>
      </c>
      <c r="C21" s="144">
        <v>61.02551004301896</v>
      </c>
      <c r="D21" s="145">
        <v>69.56639864040741</v>
      </c>
    </row>
    <row r="22" spans="2:4" ht="19.5" customHeight="1">
      <c r="B22" s="74">
        <v>2001</v>
      </c>
      <c r="C22" s="144">
        <v>60.33712659946309</v>
      </c>
      <c r="D22" s="145">
        <v>68.30207109881037</v>
      </c>
    </row>
    <row r="23" spans="2:4" ht="19.5" customHeight="1">
      <c r="B23" s="74">
        <v>2002</v>
      </c>
      <c r="C23" s="144">
        <v>59.125525729620776</v>
      </c>
      <c r="D23" s="145">
        <v>64.9578538915442</v>
      </c>
    </row>
    <row r="24" spans="2:4" ht="19.5" customHeight="1">
      <c r="B24" s="74">
        <v>2003</v>
      </c>
      <c r="C24" s="144">
        <v>59.989052963921765</v>
      </c>
      <c r="D24" s="145">
        <v>65.62684190616945</v>
      </c>
    </row>
    <row r="25" spans="2:4" ht="19.5" customHeight="1">
      <c r="B25" s="74">
        <v>2004</v>
      </c>
      <c r="C25" s="144">
        <v>59.78836951757053</v>
      </c>
      <c r="D25" s="145">
        <v>65.28303639868993</v>
      </c>
    </row>
    <row r="26" spans="2:4" ht="19.5" customHeight="1">
      <c r="B26" s="74">
        <v>2005</v>
      </c>
      <c r="C26" s="144">
        <v>59.472079317706445</v>
      </c>
      <c r="D26" s="145">
        <v>64.72815045062254</v>
      </c>
    </row>
    <row r="27" spans="2:4" ht="19.5" customHeight="1">
      <c r="B27" s="74">
        <v>2006</v>
      </c>
      <c r="C27" s="144">
        <v>60.30221167054706</v>
      </c>
      <c r="D27" s="145">
        <v>66.19570753843304</v>
      </c>
    </row>
    <row r="28" spans="2:4" ht="19.5" customHeight="1">
      <c r="B28" s="74">
        <v>2007</v>
      </c>
      <c r="C28" s="144">
        <v>58.19481263437727</v>
      </c>
      <c r="D28" s="145">
        <v>64.90307005424586</v>
      </c>
    </row>
    <row r="29" spans="2:4" ht="19.5" customHeight="1">
      <c r="B29" s="74">
        <v>2008</v>
      </c>
      <c r="C29" s="144">
        <v>57.91027132248988</v>
      </c>
      <c r="D29" s="145">
        <v>66.62928341592878</v>
      </c>
    </row>
    <row r="30" spans="2:4" ht="19.5" customHeight="1">
      <c r="B30" s="74"/>
      <c r="C30" s="144"/>
      <c r="D30" s="145"/>
    </row>
    <row r="31" spans="2:4" ht="60" customHeight="1">
      <c r="B31" s="142" t="s">
        <v>265</v>
      </c>
      <c r="C31" s="146">
        <f>(C29-C7)/C7*100</f>
        <v>-34.11800759671231</v>
      </c>
      <c r="D31" s="147">
        <f>(D29-D7)/D7*100</f>
        <v>-46.0491632259686</v>
      </c>
    </row>
    <row r="32" spans="2:4" ht="24.75" customHeight="1">
      <c r="B32" s="250" t="s">
        <v>196</v>
      </c>
      <c r="C32" s="251"/>
      <c r="D32" s="251"/>
    </row>
    <row r="33" spans="2:4" ht="22.5" customHeight="1">
      <c r="B33" s="250" t="s">
        <v>266</v>
      </c>
      <c r="C33" s="251"/>
      <c r="D33" s="251"/>
    </row>
    <row r="34" ht="12.75">
      <c r="B34" s="31"/>
    </row>
    <row r="36" spans="2:8" ht="12.75">
      <c r="B36" s="16"/>
      <c r="F36" s="28"/>
      <c r="G36" s="27"/>
      <c r="H36" s="27"/>
    </row>
    <row r="37" spans="6:8" ht="12.75">
      <c r="F37" s="27"/>
      <c r="G37" s="27"/>
      <c r="H37" s="27"/>
    </row>
    <row r="38" spans="6:8" ht="12.75">
      <c r="F38" s="20"/>
      <c r="G38" s="20"/>
      <c r="H38" s="20"/>
    </row>
    <row r="39" spans="6:8" ht="12.75">
      <c r="F39" s="20"/>
      <c r="G39" s="20"/>
      <c r="H39" s="20"/>
    </row>
    <row r="40" spans="6:8" ht="12.75">
      <c r="F40" s="20"/>
      <c r="G40" s="20"/>
      <c r="H40" s="20"/>
    </row>
    <row r="41" spans="6:8" ht="12.75">
      <c r="F41" s="20"/>
      <c r="G41" s="20"/>
      <c r="H41" s="20"/>
    </row>
    <row r="42" spans="6:8" ht="12.75">
      <c r="F42" s="20"/>
      <c r="G42" s="20"/>
      <c r="H42" s="20"/>
    </row>
    <row r="43" spans="6:8" ht="12.75">
      <c r="F43" s="20"/>
      <c r="G43" s="20"/>
      <c r="H43" s="20"/>
    </row>
    <row r="44" spans="6:8" ht="12.75">
      <c r="F44" s="20"/>
      <c r="G44" s="20"/>
      <c r="H44" s="20"/>
    </row>
    <row r="45" spans="6:8" ht="12.75">
      <c r="F45" s="20"/>
      <c r="G45" s="20"/>
      <c r="H45" s="20"/>
    </row>
    <row r="46" spans="6:8" ht="12.75">
      <c r="F46" s="20"/>
      <c r="G46" s="20"/>
      <c r="H46" s="20"/>
    </row>
    <row r="47" spans="6:8" ht="12.75">
      <c r="F47" s="20"/>
      <c r="G47" s="20"/>
      <c r="H47" s="20"/>
    </row>
    <row r="48" spans="6:8" ht="12.75">
      <c r="F48" s="20"/>
      <c r="G48" s="20"/>
      <c r="H48" s="20"/>
    </row>
    <row r="49" spans="6:8" ht="12.75">
      <c r="F49" s="20"/>
      <c r="G49" s="20"/>
      <c r="H49" s="20"/>
    </row>
    <row r="50" spans="6:8" ht="12.75">
      <c r="F50" s="20"/>
      <c r="G50" s="20"/>
      <c r="H50" s="20"/>
    </row>
    <row r="51" spans="6:8" ht="12.75">
      <c r="F51" s="20"/>
      <c r="G51" s="20"/>
      <c r="H51" s="20"/>
    </row>
    <row r="52" spans="6:8" ht="12.75">
      <c r="F52" s="26"/>
      <c r="G52" s="26"/>
      <c r="H52" s="26"/>
    </row>
    <row r="53" spans="6:8" ht="12.75">
      <c r="F53" s="26"/>
      <c r="G53" s="26"/>
      <c r="H53" s="26"/>
    </row>
    <row r="54" spans="6:8" ht="12.75">
      <c r="F54" s="26"/>
      <c r="G54" s="26"/>
      <c r="H54" s="26"/>
    </row>
    <row r="55" spans="6:8" ht="12.75">
      <c r="F55" s="20"/>
      <c r="G55" s="20"/>
      <c r="H55" s="20"/>
    </row>
    <row r="56" spans="6:8" ht="12.75">
      <c r="F56" s="20"/>
      <c r="G56" s="20"/>
      <c r="H56" s="20"/>
    </row>
    <row r="57" spans="6:8" ht="12.75">
      <c r="F57" s="26"/>
      <c r="G57" s="26"/>
      <c r="H57" s="26"/>
    </row>
    <row r="58" spans="6:8" ht="12.75">
      <c r="F58" s="27"/>
      <c r="G58" s="27"/>
      <c r="H58" s="27"/>
    </row>
    <row r="59" spans="6:8" ht="12.75">
      <c r="F59" s="27"/>
      <c r="G59" s="27"/>
      <c r="H59" s="27"/>
    </row>
    <row r="60" spans="6:8" ht="12.75">
      <c r="F60" s="20"/>
      <c r="G60" s="20"/>
      <c r="H60" s="20"/>
    </row>
    <row r="61" spans="6:8" ht="12.75">
      <c r="F61" s="26"/>
      <c r="G61" s="26"/>
      <c r="H61" s="26"/>
    </row>
    <row r="62" spans="6:8" ht="12.75">
      <c r="F62" s="26"/>
      <c r="G62" s="26"/>
      <c r="H62" s="26"/>
    </row>
    <row r="63" spans="6:8" ht="12.75">
      <c r="F63" s="26"/>
      <c r="G63" s="26"/>
      <c r="H63" s="26"/>
    </row>
    <row r="64" spans="6:8" ht="12.75">
      <c r="F64" s="26"/>
      <c r="G64" s="26"/>
      <c r="H64" s="26"/>
    </row>
    <row r="65" spans="6:8" ht="12.75">
      <c r="F65" s="26"/>
      <c r="G65" s="26"/>
      <c r="H65" s="26"/>
    </row>
    <row r="66" spans="6:8" ht="12.75">
      <c r="F66" s="26"/>
      <c r="G66" s="26"/>
      <c r="H66" s="26"/>
    </row>
    <row r="67" spans="6:8" ht="12.75">
      <c r="F67" s="26"/>
      <c r="G67" s="26"/>
      <c r="H67" s="26"/>
    </row>
    <row r="68" spans="6:8" ht="12.75">
      <c r="F68" s="26"/>
      <c r="G68" s="26"/>
      <c r="H68" s="26"/>
    </row>
    <row r="69" spans="6:8" ht="12.75">
      <c r="F69" s="26"/>
      <c r="G69" s="26"/>
      <c r="H69" s="26"/>
    </row>
    <row r="70" spans="6:8" ht="12.75">
      <c r="F70" s="26"/>
      <c r="G70" s="26"/>
      <c r="H70" s="26"/>
    </row>
    <row r="71" spans="6:8" ht="12.75">
      <c r="F71" s="26"/>
      <c r="G71" s="26"/>
      <c r="H71" s="26"/>
    </row>
    <row r="72" spans="6:8" ht="12.75">
      <c r="F72" s="26"/>
      <c r="G72" s="20"/>
      <c r="H72" s="20"/>
    </row>
    <row r="73" spans="6:8" ht="12.75">
      <c r="F73" s="26"/>
      <c r="G73" s="20"/>
      <c r="H73" s="20"/>
    </row>
    <row r="74" spans="6:8" ht="12.75">
      <c r="F74" s="26"/>
      <c r="G74" s="20"/>
      <c r="H74" s="20"/>
    </row>
    <row r="75" spans="6:8" ht="12.75">
      <c r="F75" s="26"/>
      <c r="G75" s="20"/>
      <c r="H75" s="20"/>
    </row>
    <row r="76" spans="6:8" ht="12.75">
      <c r="F76" s="26"/>
      <c r="G76" s="20"/>
      <c r="H76" s="20"/>
    </row>
    <row r="77" spans="6:8" ht="12.75">
      <c r="F77" s="26"/>
      <c r="G77" s="20"/>
      <c r="H77" s="20"/>
    </row>
    <row r="78" spans="6:8" ht="12.75">
      <c r="F78" s="26"/>
      <c r="G78" s="20"/>
      <c r="H78" s="20"/>
    </row>
    <row r="80" spans="6:8" ht="12.75">
      <c r="F80" s="27"/>
      <c r="G80" s="27"/>
      <c r="H80" s="27"/>
    </row>
    <row r="81" spans="6:8" ht="12.75">
      <c r="F81" s="19"/>
      <c r="G81" s="19"/>
      <c r="H81" s="19"/>
    </row>
    <row r="82" spans="6:8" ht="12.75">
      <c r="F82" s="19"/>
      <c r="G82" s="19"/>
      <c r="H82" s="19"/>
    </row>
    <row r="83" spans="6:8" ht="12.75">
      <c r="F83" s="19"/>
      <c r="G83" s="19"/>
      <c r="H83" s="19"/>
    </row>
    <row r="84" spans="6:8" ht="12.75">
      <c r="F84" s="19"/>
      <c r="G84" s="19"/>
      <c r="H84" s="19"/>
    </row>
    <row r="85" spans="6:8" ht="12.75">
      <c r="F85" s="19"/>
      <c r="G85" s="19"/>
      <c r="H85" s="19"/>
    </row>
    <row r="86" spans="6:8" ht="12.75">
      <c r="F86" s="19"/>
      <c r="G86" s="19"/>
      <c r="H86" s="19"/>
    </row>
    <row r="87" spans="6:8" ht="12.75">
      <c r="F87" s="19"/>
      <c r="G87" s="19"/>
      <c r="H87" s="19"/>
    </row>
    <row r="88" spans="6:8" ht="12.75">
      <c r="F88" s="19"/>
      <c r="G88" s="19"/>
      <c r="H88" s="19"/>
    </row>
    <row r="89" spans="6:8" ht="12.75">
      <c r="F89" s="19"/>
      <c r="G89" s="19"/>
      <c r="H89" s="19"/>
    </row>
    <row r="90" spans="6:8" ht="12.75">
      <c r="F90" s="19"/>
      <c r="G90" s="19"/>
      <c r="H90" s="19"/>
    </row>
    <row r="91" spans="6:8" ht="12.75">
      <c r="F91" s="19"/>
      <c r="G91" s="19"/>
      <c r="H91" s="19"/>
    </row>
    <row r="92" spans="6:8" ht="12.75">
      <c r="F92" s="19"/>
      <c r="G92" s="19"/>
      <c r="H92" s="19"/>
    </row>
    <row r="93" spans="6:8" ht="12.75">
      <c r="F93" s="19"/>
      <c r="G93" s="19"/>
      <c r="H93" s="19"/>
    </row>
    <row r="94" spans="6:8" ht="12.75">
      <c r="F94" s="19"/>
      <c r="G94" s="19"/>
      <c r="H94" s="19"/>
    </row>
    <row r="95" spans="6:8" ht="12.75">
      <c r="F95" s="19"/>
      <c r="G95" s="19"/>
      <c r="H95" s="19"/>
    </row>
    <row r="96" spans="6:8" ht="12.75">
      <c r="F96" s="19"/>
      <c r="G96" s="19"/>
      <c r="H96" s="19"/>
    </row>
    <row r="97" spans="6:8" ht="12.75">
      <c r="F97" s="19"/>
      <c r="G97" s="19"/>
      <c r="H97" s="19"/>
    </row>
    <row r="98" spans="6:8" ht="12.75">
      <c r="F98" s="19"/>
      <c r="G98" s="19"/>
      <c r="H98" s="19"/>
    </row>
    <row r="99" spans="6:8" ht="12.75">
      <c r="F99" s="19"/>
      <c r="G99" s="19"/>
      <c r="H99" s="19"/>
    </row>
  </sheetData>
  <sheetProtection/>
  <mergeCells count="3">
    <mergeCell ref="B32:D32"/>
    <mergeCell ref="B5:B6"/>
    <mergeCell ref="B33:D33"/>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33203125" defaultRowHeight="12.75"/>
  <cols>
    <col min="1" max="1" width="4.5" style="1" customWidth="1"/>
    <col min="2" max="2" width="13.16015625" style="1" customWidth="1"/>
    <col min="3" max="3" width="10.66015625" style="1" bestFit="1" customWidth="1"/>
    <col min="4" max="4" width="8.5" style="1" customWidth="1"/>
    <col min="5" max="5" width="10.66015625" style="1" bestFit="1" customWidth="1"/>
    <col min="6" max="6" width="8" style="1" customWidth="1"/>
    <col min="7" max="7" width="10.66015625" style="1" bestFit="1" customWidth="1"/>
    <col min="8" max="8" width="8.5" style="1" customWidth="1"/>
    <col min="9" max="16384" width="9.33203125" style="1" customWidth="1"/>
  </cols>
  <sheetData>
    <row r="1" spans="1:10" ht="15.75">
      <c r="A1" s="36"/>
      <c r="J1" s="21"/>
    </row>
    <row r="2" spans="2:8" ht="15">
      <c r="B2" s="39" t="s">
        <v>106</v>
      </c>
      <c r="C2" s="40"/>
      <c r="D2" s="40"/>
      <c r="E2" s="40"/>
      <c r="F2" s="40"/>
      <c r="G2" s="40"/>
      <c r="H2" s="40"/>
    </row>
    <row r="3" spans="2:10" ht="78" customHeight="1">
      <c r="B3" s="262" t="s">
        <v>214</v>
      </c>
      <c r="C3" s="263"/>
      <c r="D3" s="263"/>
      <c r="E3" s="263"/>
      <c r="F3" s="263"/>
      <c r="G3" s="263"/>
      <c r="H3" s="263"/>
      <c r="J3" s="30"/>
    </row>
    <row r="4" spans="2:8" ht="15">
      <c r="B4" s="39" t="s">
        <v>262</v>
      </c>
      <c r="C4" s="40"/>
      <c r="D4" s="40"/>
      <c r="E4" s="40"/>
      <c r="F4" s="40"/>
      <c r="G4" s="40"/>
      <c r="H4" s="40"/>
    </row>
    <row r="5" spans="2:8" ht="32.25" customHeight="1">
      <c r="B5" s="252" t="s">
        <v>212</v>
      </c>
      <c r="C5" s="272" t="s">
        <v>87</v>
      </c>
      <c r="D5" s="273"/>
      <c r="E5" s="257" t="s">
        <v>107</v>
      </c>
      <c r="F5" s="271"/>
      <c r="G5" s="139" t="s">
        <v>213</v>
      </c>
      <c r="H5" s="140"/>
    </row>
    <row r="6" spans="2:8" ht="15" customHeight="1">
      <c r="B6" s="269"/>
      <c r="C6" s="44" t="s">
        <v>22</v>
      </c>
      <c r="D6" s="141" t="s">
        <v>55</v>
      </c>
      <c r="E6" s="45" t="s">
        <v>22</v>
      </c>
      <c r="F6" s="141" t="s">
        <v>55</v>
      </c>
      <c r="G6" s="45" t="s">
        <v>22</v>
      </c>
      <c r="H6" s="141" t="s">
        <v>55</v>
      </c>
    </row>
    <row r="7" spans="2:8" ht="19.5" customHeight="1">
      <c r="B7" s="78" t="s">
        <v>108</v>
      </c>
      <c r="C7" s="47">
        <v>73302</v>
      </c>
      <c r="D7" s="48">
        <v>100</v>
      </c>
      <c r="E7" s="47">
        <v>59635</v>
      </c>
      <c r="F7" s="48">
        <v>100</v>
      </c>
      <c r="G7" s="47">
        <v>13667</v>
      </c>
      <c r="H7" s="48">
        <v>100</v>
      </c>
    </row>
    <row r="8" spans="2:8" ht="19.5" customHeight="1">
      <c r="B8" s="74" t="s">
        <v>109</v>
      </c>
      <c r="C8" s="50">
        <v>3625</v>
      </c>
      <c r="D8" s="51">
        <v>4.945294807781506</v>
      </c>
      <c r="E8" s="50">
        <v>1085</v>
      </c>
      <c r="F8" s="51">
        <v>1.8194013582627653</v>
      </c>
      <c r="G8" s="50">
        <v>2540</v>
      </c>
      <c r="H8" s="51">
        <v>18.584912563108215</v>
      </c>
    </row>
    <row r="9" spans="2:8" ht="19.5" customHeight="1">
      <c r="B9" s="74" t="s">
        <v>110</v>
      </c>
      <c r="C9" s="50">
        <v>22652</v>
      </c>
      <c r="D9" s="51">
        <v>30.902294616790808</v>
      </c>
      <c r="E9" s="50">
        <v>16265</v>
      </c>
      <c r="F9" s="51">
        <v>27.274251697828454</v>
      </c>
      <c r="G9" s="50">
        <v>6387</v>
      </c>
      <c r="H9" s="51">
        <v>46.73300651203629</v>
      </c>
    </row>
    <row r="10" spans="2:8" ht="19.5" customHeight="1">
      <c r="B10" s="74" t="s">
        <v>111</v>
      </c>
      <c r="C10" s="50">
        <v>17152</v>
      </c>
      <c r="D10" s="51">
        <v>23.39908870153611</v>
      </c>
      <c r="E10" s="50">
        <v>15350</v>
      </c>
      <c r="F10" s="51">
        <v>25.73991783348705</v>
      </c>
      <c r="G10" s="50">
        <v>1802</v>
      </c>
      <c r="H10" s="51">
        <v>13.185044267212994</v>
      </c>
    </row>
    <row r="11" spans="2:8" ht="19.5" customHeight="1">
      <c r="B11" s="74" t="s">
        <v>112</v>
      </c>
      <c r="C11" s="50">
        <v>15841</v>
      </c>
      <c r="D11" s="51">
        <v>21.610597255190854</v>
      </c>
      <c r="E11" s="50">
        <v>14400</v>
      </c>
      <c r="F11" s="51">
        <v>24.146893602750062</v>
      </c>
      <c r="G11" s="50">
        <v>1441</v>
      </c>
      <c r="H11" s="51">
        <v>10.543645276944465</v>
      </c>
    </row>
    <row r="12" spans="2:8" ht="19.5" customHeight="1">
      <c r="B12" s="74" t="s">
        <v>113</v>
      </c>
      <c r="C12" s="50">
        <v>14032</v>
      </c>
      <c r="D12" s="51">
        <v>19.14272461870072</v>
      </c>
      <c r="E12" s="50">
        <v>12535</v>
      </c>
      <c r="F12" s="51">
        <v>21.01953550767167</v>
      </c>
      <c r="G12" s="50">
        <v>1497</v>
      </c>
      <c r="H12" s="51">
        <v>10.953391380698031</v>
      </c>
    </row>
    <row r="13" spans="2:14" ht="46.5" customHeight="1">
      <c r="B13" s="142" t="s">
        <v>210</v>
      </c>
      <c r="C13" s="264" t="s">
        <v>237</v>
      </c>
      <c r="D13" s="265"/>
      <c r="E13" s="264" t="s">
        <v>236</v>
      </c>
      <c r="F13" s="265"/>
      <c r="G13" s="264" t="s">
        <v>267</v>
      </c>
      <c r="H13" s="265"/>
      <c r="J13" s="266"/>
      <c r="K13" s="267"/>
      <c r="L13" s="267"/>
      <c r="M13" s="267"/>
      <c r="N13" s="267"/>
    </row>
    <row r="14" spans="2:14" ht="68.25" customHeight="1">
      <c r="B14" s="270" t="s">
        <v>197</v>
      </c>
      <c r="C14" s="251"/>
      <c r="D14" s="251"/>
      <c r="E14" s="251"/>
      <c r="F14" s="251"/>
      <c r="G14" s="251"/>
      <c r="H14" s="251"/>
      <c r="J14" s="268"/>
      <c r="K14" s="256"/>
      <c r="L14" s="256"/>
      <c r="M14" s="256"/>
      <c r="N14" s="256"/>
    </row>
    <row r="15" spans="2:8" ht="24" customHeight="1">
      <c r="B15" s="250" t="s">
        <v>268</v>
      </c>
      <c r="C15" s="251"/>
      <c r="D15" s="251"/>
      <c r="E15" s="251"/>
      <c r="F15" s="251"/>
      <c r="G15" s="251"/>
      <c r="H15" s="251"/>
    </row>
    <row r="16" ht="12.75">
      <c r="B16" s="31"/>
    </row>
  </sheetData>
  <sheetProtection/>
  <mergeCells count="11">
    <mergeCell ref="B5:B6"/>
    <mergeCell ref="B3:H3"/>
    <mergeCell ref="B14:H14"/>
    <mergeCell ref="E5:F5"/>
    <mergeCell ref="C5:D5"/>
    <mergeCell ref="B15:H15"/>
    <mergeCell ref="G13:H13"/>
    <mergeCell ref="E13:F13"/>
    <mergeCell ref="C13:D13"/>
    <mergeCell ref="J13:N13"/>
    <mergeCell ref="J14:N14"/>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R19"/>
  <sheetViews>
    <sheetView zoomScalePageLayoutView="0" workbookViewId="0" topLeftCell="A1">
      <selection activeCell="A1" sqref="A1"/>
    </sheetView>
  </sheetViews>
  <sheetFormatPr defaultColWidth="9.33203125" defaultRowHeight="12.75"/>
  <cols>
    <col min="1" max="1" width="3.33203125" style="1" customWidth="1"/>
    <col min="2" max="2" width="12.66015625" style="1" customWidth="1"/>
    <col min="3" max="3" width="11.16015625" style="1" bestFit="1" customWidth="1"/>
    <col min="4" max="4" width="7.16015625" style="1" customWidth="1"/>
    <col min="5" max="5" width="10.66015625" style="1" bestFit="1" customWidth="1"/>
    <col min="6" max="6" width="6.66015625" style="1" customWidth="1"/>
    <col min="7" max="7" width="10.66015625" style="1" bestFit="1" customWidth="1"/>
    <col min="8" max="8" width="6.66015625" style="1" customWidth="1"/>
    <col min="9" max="9" width="10.66015625" style="1" bestFit="1" customWidth="1"/>
    <col min="10" max="10" width="10.33203125" style="1" bestFit="1" customWidth="1"/>
    <col min="11" max="11" width="10.66015625" style="1" bestFit="1" customWidth="1"/>
    <col min="12" max="12" width="8" style="1" customWidth="1"/>
    <col min="13" max="13" width="10.66015625" style="1" bestFit="1" customWidth="1"/>
    <col min="14" max="14" width="7.66015625" style="1" customWidth="1"/>
    <col min="15" max="15" width="10.66015625" style="1" bestFit="1" customWidth="1"/>
    <col min="16" max="16" width="10.33203125" style="1" bestFit="1" customWidth="1"/>
    <col min="17" max="17" width="10.66015625" style="1" bestFit="1" customWidth="1"/>
    <col min="18" max="18" width="7.33203125" style="1" customWidth="1"/>
    <col min="19" max="16384" width="9.33203125" style="1" customWidth="1"/>
  </cols>
  <sheetData>
    <row r="1" ht="15.75">
      <c r="A1" s="36"/>
    </row>
    <row r="2" spans="2:18" ht="15">
      <c r="B2" s="40" t="s">
        <v>114</v>
      </c>
      <c r="C2" s="40"/>
      <c r="D2" s="40"/>
      <c r="E2" s="40"/>
      <c r="F2" s="40"/>
      <c r="G2" s="40"/>
      <c r="H2" s="40"/>
      <c r="I2" s="40"/>
      <c r="J2" s="40"/>
      <c r="K2" s="40"/>
      <c r="L2" s="40"/>
      <c r="M2" s="40"/>
      <c r="N2" s="40"/>
      <c r="O2" s="40"/>
      <c r="P2" s="40"/>
      <c r="Q2" s="40"/>
      <c r="R2" s="40"/>
    </row>
    <row r="3" spans="2:18" ht="18.75">
      <c r="B3" s="82" t="s">
        <v>225</v>
      </c>
      <c r="C3" s="40"/>
      <c r="D3" s="40"/>
      <c r="E3" s="40"/>
      <c r="F3" s="40"/>
      <c r="G3" s="40"/>
      <c r="H3" s="40"/>
      <c r="I3" s="40"/>
      <c r="J3" s="40"/>
      <c r="K3" s="40"/>
      <c r="L3" s="40"/>
      <c r="M3" s="40"/>
      <c r="N3" s="40"/>
      <c r="O3" s="40"/>
      <c r="P3" s="40"/>
      <c r="Q3" s="40"/>
      <c r="R3" s="40"/>
    </row>
    <row r="4" spans="2:18" ht="15.75">
      <c r="B4" s="82" t="s">
        <v>115</v>
      </c>
      <c r="C4" s="40"/>
      <c r="D4" s="40"/>
      <c r="E4" s="40"/>
      <c r="F4" s="40"/>
      <c r="G4" s="40"/>
      <c r="H4" s="40"/>
      <c r="I4" s="40"/>
      <c r="J4" s="40"/>
      <c r="K4" s="40"/>
      <c r="L4" s="40"/>
      <c r="M4" s="40"/>
      <c r="N4" s="40"/>
      <c r="O4" s="40"/>
      <c r="P4" s="40"/>
      <c r="Q4" s="40"/>
      <c r="R4" s="40"/>
    </row>
    <row r="5" spans="2:18" ht="15">
      <c r="B5" s="40" t="s">
        <v>262</v>
      </c>
      <c r="C5" s="40"/>
      <c r="D5" s="40"/>
      <c r="E5" s="40"/>
      <c r="F5" s="40"/>
      <c r="G5" s="40"/>
      <c r="H5" s="40"/>
      <c r="I5" s="40"/>
      <c r="J5" s="40"/>
      <c r="K5" s="40"/>
      <c r="L5" s="40"/>
      <c r="M5" s="40"/>
      <c r="N5" s="40"/>
      <c r="O5" s="40"/>
      <c r="P5" s="40"/>
      <c r="Q5" s="40"/>
      <c r="R5" s="40"/>
    </row>
    <row r="6" spans="2:18" ht="15">
      <c r="B6" s="275" t="s">
        <v>211</v>
      </c>
      <c r="C6" s="65" t="s">
        <v>44</v>
      </c>
      <c r="D6" s="65"/>
      <c r="E6" s="65"/>
      <c r="F6" s="65"/>
      <c r="G6" s="65"/>
      <c r="H6" s="65"/>
      <c r="I6" s="65"/>
      <c r="J6" s="65"/>
      <c r="K6" s="65"/>
      <c r="L6" s="66"/>
      <c r="M6" s="65"/>
      <c r="N6" s="67"/>
      <c r="O6" s="65" t="s">
        <v>45</v>
      </c>
      <c r="P6" s="65"/>
      <c r="Q6" s="65"/>
      <c r="R6" s="67"/>
    </row>
    <row r="7" spans="2:18" ht="15">
      <c r="B7" s="276"/>
      <c r="C7" s="127" t="s">
        <v>47</v>
      </c>
      <c r="D7" s="69"/>
      <c r="E7" s="71" t="s">
        <v>48</v>
      </c>
      <c r="F7" s="69"/>
      <c r="G7" s="71" t="s">
        <v>49</v>
      </c>
      <c r="H7" s="69"/>
      <c r="I7" s="71" t="s">
        <v>50</v>
      </c>
      <c r="J7" s="69"/>
      <c r="K7" s="71" t="s">
        <v>116</v>
      </c>
      <c r="L7" s="69"/>
      <c r="M7" s="71" t="s">
        <v>56</v>
      </c>
      <c r="N7" s="69"/>
      <c r="O7" s="71" t="s">
        <v>53</v>
      </c>
      <c r="P7" s="69"/>
      <c r="Q7" s="71" t="s">
        <v>54</v>
      </c>
      <c r="R7" s="69"/>
    </row>
    <row r="8" spans="2:18" ht="15">
      <c r="B8" s="277"/>
      <c r="C8" s="129" t="s">
        <v>22</v>
      </c>
      <c r="D8" s="135" t="s">
        <v>55</v>
      </c>
      <c r="E8" s="129" t="s">
        <v>22</v>
      </c>
      <c r="F8" s="135" t="s">
        <v>55</v>
      </c>
      <c r="G8" s="129" t="s">
        <v>22</v>
      </c>
      <c r="H8" s="135" t="s">
        <v>55</v>
      </c>
      <c r="I8" s="129" t="s">
        <v>22</v>
      </c>
      <c r="J8" s="135" t="s">
        <v>55</v>
      </c>
      <c r="K8" s="129" t="s">
        <v>22</v>
      </c>
      <c r="L8" s="136" t="s">
        <v>55</v>
      </c>
      <c r="M8" s="129" t="s">
        <v>22</v>
      </c>
      <c r="N8" s="136" t="s">
        <v>55</v>
      </c>
      <c r="O8" s="129" t="s">
        <v>22</v>
      </c>
      <c r="P8" s="135" t="s">
        <v>55</v>
      </c>
      <c r="Q8" s="129" t="s">
        <v>22</v>
      </c>
      <c r="R8" s="135" t="s">
        <v>55</v>
      </c>
    </row>
    <row r="9" spans="2:18" ht="19.5" customHeight="1">
      <c r="B9" s="130" t="s">
        <v>117</v>
      </c>
      <c r="C9" s="56">
        <v>89</v>
      </c>
      <c r="D9" s="102">
        <v>35.7429718875502</v>
      </c>
      <c r="E9" s="56">
        <v>44</v>
      </c>
      <c r="F9" s="102">
        <v>51.76470588235295</v>
      </c>
      <c r="G9" s="56">
        <v>38</v>
      </c>
      <c r="H9" s="102">
        <v>25.165562913907287</v>
      </c>
      <c r="I9" s="54">
        <v>2</v>
      </c>
      <c r="J9" s="102">
        <v>100</v>
      </c>
      <c r="K9" s="54">
        <v>1</v>
      </c>
      <c r="L9" s="103">
        <v>100</v>
      </c>
      <c r="M9" s="54">
        <v>4</v>
      </c>
      <c r="N9" s="102">
        <v>44.44444444444444</v>
      </c>
      <c r="O9" s="54">
        <v>1</v>
      </c>
      <c r="P9" s="102">
        <v>100</v>
      </c>
      <c r="Q9" s="56">
        <v>16</v>
      </c>
      <c r="R9" s="102">
        <v>47.05882352941176</v>
      </c>
    </row>
    <row r="10" spans="2:18" ht="19.5" customHeight="1">
      <c r="B10" s="130" t="s">
        <v>59</v>
      </c>
      <c r="C10" s="56">
        <v>6607</v>
      </c>
      <c r="D10" s="102">
        <v>54.93016295310941</v>
      </c>
      <c r="E10" s="56">
        <v>4230</v>
      </c>
      <c r="F10" s="102">
        <v>60.749676863420945</v>
      </c>
      <c r="G10" s="56">
        <v>2146</v>
      </c>
      <c r="H10" s="102">
        <v>46.43011683254002</v>
      </c>
      <c r="I10" s="56">
        <v>75</v>
      </c>
      <c r="J10" s="102">
        <v>59.055118110236215</v>
      </c>
      <c r="K10" s="56">
        <v>34</v>
      </c>
      <c r="L10" s="103">
        <v>46.57534246575342</v>
      </c>
      <c r="M10" s="137">
        <v>104</v>
      </c>
      <c r="N10" s="102">
        <v>48.598130841121495</v>
      </c>
      <c r="O10" s="56">
        <v>75</v>
      </c>
      <c r="P10" s="102">
        <v>41.43646408839779</v>
      </c>
      <c r="Q10" s="56">
        <v>665</v>
      </c>
      <c r="R10" s="102">
        <v>53.499597747385366</v>
      </c>
    </row>
    <row r="11" spans="2:18" ht="19.5" customHeight="1">
      <c r="B11" s="130" t="s">
        <v>60</v>
      </c>
      <c r="C11" s="56">
        <v>19076</v>
      </c>
      <c r="D11" s="102">
        <v>65.45654187969667</v>
      </c>
      <c r="E11" s="56">
        <v>14461</v>
      </c>
      <c r="F11" s="102">
        <v>69.47727491111752</v>
      </c>
      <c r="G11" s="56">
        <v>3884</v>
      </c>
      <c r="H11" s="102">
        <v>54.89752650176678</v>
      </c>
      <c r="I11" s="56">
        <v>153</v>
      </c>
      <c r="J11" s="102">
        <v>67.10526315789474</v>
      </c>
      <c r="K11" s="56">
        <v>258</v>
      </c>
      <c r="L11" s="103">
        <v>61.137440758293835</v>
      </c>
      <c r="M11" s="137">
        <v>270</v>
      </c>
      <c r="N11" s="102">
        <v>60</v>
      </c>
      <c r="O11" s="56">
        <v>541</v>
      </c>
      <c r="P11" s="102">
        <v>59.06113537117904</v>
      </c>
      <c r="Q11" s="56">
        <v>1470</v>
      </c>
      <c r="R11" s="102">
        <v>61.14808652246256</v>
      </c>
    </row>
    <row r="12" spans="2:18" ht="19.5" customHeight="1">
      <c r="B12" s="130" t="s">
        <v>61</v>
      </c>
      <c r="C12" s="56">
        <v>27472</v>
      </c>
      <c r="D12" s="102">
        <v>77.29446851612177</v>
      </c>
      <c r="E12" s="56">
        <v>22624</v>
      </c>
      <c r="F12" s="102">
        <v>80.08212098686772</v>
      </c>
      <c r="G12" s="56">
        <v>3335</v>
      </c>
      <c r="H12" s="102">
        <v>63.693659281894575</v>
      </c>
      <c r="I12" s="56">
        <v>156</v>
      </c>
      <c r="J12" s="102">
        <v>76.09756097560975</v>
      </c>
      <c r="K12" s="56">
        <v>972</v>
      </c>
      <c r="L12" s="103">
        <v>77.38853503184714</v>
      </c>
      <c r="M12" s="137">
        <v>308</v>
      </c>
      <c r="N12" s="102">
        <v>64.70588235294117</v>
      </c>
      <c r="O12" s="56">
        <v>894</v>
      </c>
      <c r="P12" s="102">
        <v>70.0626959247649</v>
      </c>
      <c r="Q12" s="56">
        <v>1634</v>
      </c>
      <c r="R12" s="102">
        <v>68.8</v>
      </c>
    </row>
    <row r="13" spans="2:18" ht="19.5" customHeight="1">
      <c r="B13" s="130" t="s">
        <v>62</v>
      </c>
      <c r="C13" s="56">
        <v>22694</v>
      </c>
      <c r="D13" s="102">
        <v>81.0066036052115</v>
      </c>
      <c r="E13" s="56">
        <v>18776</v>
      </c>
      <c r="F13" s="102">
        <v>83.53799608471259</v>
      </c>
      <c r="G13" s="56">
        <v>2261</v>
      </c>
      <c r="H13" s="102">
        <v>65.95682613768962</v>
      </c>
      <c r="I13" s="56">
        <v>85</v>
      </c>
      <c r="J13" s="102">
        <v>69.10569105691057</v>
      </c>
      <c r="K13" s="56">
        <v>1268</v>
      </c>
      <c r="L13" s="103">
        <v>81.64842240824211</v>
      </c>
      <c r="M13" s="137">
        <v>271</v>
      </c>
      <c r="N13" s="102">
        <v>71.88328912466844</v>
      </c>
      <c r="O13" s="56">
        <v>712</v>
      </c>
      <c r="P13" s="102">
        <v>71.34268537074149</v>
      </c>
      <c r="Q13" s="56">
        <v>1204</v>
      </c>
      <c r="R13" s="102">
        <v>71.66666666666667</v>
      </c>
    </row>
    <row r="14" spans="2:18" ht="19.5" customHeight="1">
      <c r="B14" s="130" t="s">
        <v>63</v>
      </c>
      <c r="C14" s="56">
        <v>10537</v>
      </c>
      <c r="D14" s="102">
        <v>79.74721864830092</v>
      </c>
      <c r="E14" s="56">
        <v>8585</v>
      </c>
      <c r="F14" s="102">
        <v>82.46878001921229</v>
      </c>
      <c r="G14" s="56">
        <v>1188</v>
      </c>
      <c r="H14" s="102">
        <v>65.56291390728477</v>
      </c>
      <c r="I14" s="56">
        <v>46</v>
      </c>
      <c r="J14" s="102">
        <v>68.65671641791045</v>
      </c>
      <c r="K14" s="56">
        <v>587</v>
      </c>
      <c r="L14" s="103">
        <v>81.52777777777777</v>
      </c>
      <c r="M14" s="137">
        <v>112</v>
      </c>
      <c r="N14" s="102">
        <v>64.36781609195403</v>
      </c>
      <c r="O14" s="56">
        <v>339</v>
      </c>
      <c r="P14" s="102">
        <v>72.74678111587983</v>
      </c>
      <c r="Q14" s="56">
        <v>568</v>
      </c>
      <c r="R14" s="102">
        <v>72.44897959183673</v>
      </c>
    </row>
    <row r="15" spans="2:18" ht="19.5" customHeight="1">
      <c r="B15" s="130" t="s">
        <v>118</v>
      </c>
      <c r="C15" s="56">
        <v>2311</v>
      </c>
      <c r="D15" s="102">
        <v>76.27062706270628</v>
      </c>
      <c r="E15" s="56">
        <v>1926</v>
      </c>
      <c r="F15" s="102">
        <v>79.03159622486665</v>
      </c>
      <c r="G15" s="56">
        <v>244</v>
      </c>
      <c r="H15" s="102">
        <v>65.76819407008087</v>
      </c>
      <c r="I15" s="56">
        <v>6</v>
      </c>
      <c r="J15" s="102">
        <v>50</v>
      </c>
      <c r="K15" s="56">
        <v>110</v>
      </c>
      <c r="L15" s="103">
        <v>69.18238993710692</v>
      </c>
      <c r="M15" s="137">
        <v>19</v>
      </c>
      <c r="N15" s="102">
        <v>48.717948717948715</v>
      </c>
      <c r="O15" s="56">
        <v>109</v>
      </c>
      <c r="P15" s="102">
        <v>72.18543046357617</v>
      </c>
      <c r="Q15" s="56">
        <v>105</v>
      </c>
      <c r="R15" s="102">
        <v>64.81481481481481</v>
      </c>
    </row>
    <row r="16" spans="2:18" ht="19.5" customHeight="1">
      <c r="B16" s="83" t="s">
        <v>87</v>
      </c>
      <c r="C16" s="131">
        <v>88791</v>
      </c>
      <c r="D16" s="132">
        <v>73.24116768813256</v>
      </c>
      <c r="E16" s="131">
        <v>70649</v>
      </c>
      <c r="F16" s="132">
        <v>77.20442797976156</v>
      </c>
      <c r="G16" s="131">
        <v>13096</v>
      </c>
      <c r="H16" s="132">
        <v>57.70434016303151</v>
      </c>
      <c r="I16" s="131">
        <v>523</v>
      </c>
      <c r="J16" s="132">
        <v>68.45549738219894</v>
      </c>
      <c r="K16" s="131">
        <v>3232</v>
      </c>
      <c r="L16" s="133">
        <v>77.17287488061127</v>
      </c>
      <c r="M16" s="138">
        <v>1088</v>
      </c>
      <c r="N16" s="132">
        <v>62.564692351926396</v>
      </c>
      <c r="O16" s="131">
        <v>2671</v>
      </c>
      <c r="P16" s="132">
        <v>66.95913762847832</v>
      </c>
      <c r="Q16" s="131">
        <v>5662</v>
      </c>
      <c r="R16" s="132">
        <v>65.21538815941027</v>
      </c>
    </row>
    <row r="17" spans="2:18" ht="31.5" customHeight="1">
      <c r="B17" s="274" t="s">
        <v>198</v>
      </c>
      <c r="C17" s="251"/>
      <c r="D17" s="251"/>
      <c r="E17" s="251"/>
      <c r="F17" s="251"/>
      <c r="G17" s="251"/>
      <c r="H17" s="251"/>
      <c r="I17" s="251"/>
      <c r="J17" s="251"/>
      <c r="K17" s="251"/>
      <c r="L17" s="251"/>
      <c r="M17" s="251"/>
      <c r="N17" s="251"/>
      <c r="O17" s="251"/>
      <c r="P17" s="251"/>
      <c r="Q17" s="251"/>
      <c r="R17" s="251"/>
    </row>
    <row r="18" spans="2:18" ht="23.25" customHeight="1">
      <c r="B18" s="250" t="s">
        <v>199</v>
      </c>
      <c r="C18" s="251"/>
      <c r="D18" s="251"/>
      <c r="E18" s="251"/>
      <c r="F18" s="251"/>
      <c r="G18" s="251"/>
      <c r="H18" s="251"/>
      <c r="I18" s="251"/>
      <c r="J18" s="251"/>
      <c r="K18" s="251"/>
      <c r="L18" s="251"/>
      <c r="M18" s="251"/>
      <c r="N18" s="251"/>
      <c r="O18" s="251"/>
      <c r="P18" s="251"/>
      <c r="Q18" s="251"/>
      <c r="R18" s="251"/>
    </row>
    <row r="19" spans="2:18" ht="12.75">
      <c r="B19" s="255" t="s">
        <v>268</v>
      </c>
      <c r="C19" s="256"/>
      <c r="D19" s="256"/>
      <c r="E19" s="256"/>
      <c r="F19" s="256"/>
      <c r="G19" s="256"/>
      <c r="H19" s="256"/>
      <c r="I19" s="256"/>
      <c r="J19" s="256"/>
      <c r="K19" s="256"/>
      <c r="L19" s="256"/>
      <c r="M19" s="256"/>
      <c r="N19" s="256"/>
      <c r="O19" s="256"/>
      <c r="P19" s="256"/>
      <c r="Q19" s="256"/>
      <c r="R19" s="256"/>
    </row>
  </sheetData>
  <sheetProtection/>
  <mergeCells count="4">
    <mergeCell ref="B17:R17"/>
    <mergeCell ref="B18:R18"/>
    <mergeCell ref="B6:B8"/>
    <mergeCell ref="B19:R19"/>
  </mergeCells>
  <printOptions horizontalCentered="1"/>
  <pageMargins left="0.5" right="0.25" top="1" bottom="1" header="0" footer="0"/>
  <pageSetup fitToHeight="1" fitToWidth="1" horizontalDpi="300" verticalDpi="300" orientation="landscape" scale="89" r:id="rId1"/>
</worksheet>
</file>

<file path=xl/worksheets/sheet9.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1" sqref="A1"/>
    </sheetView>
  </sheetViews>
  <sheetFormatPr defaultColWidth="9.33203125" defaultRowHeight="12.75"/>
  <cols>
    <col min="1" max="1" width="4.5" style="1" customWidth="1"/>
    <col min="2" max="2" width="15.83203125" style="1" customWidth="1"/>
    <col min="3" max="3" width="10.66015625" style="1" bestFit="1" customWidth="1"/>
    <col min="4" max="4" width="9.33203125" style="1" customWidth="1"/>
    <col min="5" max="5" width="10.66015625" style="1" bestFit="1" customWidth="1"/>
    <col min="6" max="6" width="9.33203125" style="1" customWidth="1"/>
    <col min="7" max="7" width="10.66015625" style="1" bestFit="1" customWidth="1"/>
    <col min="8" max="8" width="9.33203125" style="1" customWidth="1"/>
    <col min="9" max="9" width="10.66015625" style="1" bestFit="1" customWidth="1"/>
    <col min="10" max="16384" width="9.33203125" style="1" customWidth="1"/>
  </cols>
  <sheetData>
    <row r="1" ht="15.75">
      <c r="A1" s="36"/>
    </row>
    <row r="2" spans="2:10" ht="15">
      <c r="B2" s="40" t="s">
        <v>119</v>
      </c>
      <c r="C2" s="40"/>
      <c r="D2" s="40"/>
      <c r="E2" s="40"/>
      <c r="F2" s="40"/>
      <c r="G2" s="40"/>
      <c r="H2" s="40"/>
      <c r="I2" s="40"/>
      <c r="J2" s="40"/>
    </row>
    <row r="3" spans="2:10" ht="15.75">
      <c r="B3" s="82" t="s">
        <v>120</v>
      </c>
      <c r="C3" s="40"/>
      <c r="D3" s="40"/>
      <c r="E3" s="40"/>
      <c r="F3" s="40"/>
      <c r="G3" s="40"/>
      <c r="H3" s="40"/>
      <c r="I3" s="40"/>
      <c r="J3" s="40"/>
    </row>
    <row r="4" spans="2:10" ht="15">
      <c r="B4" s="40" t="s">
        <v>262</v>
      </c>
      <c r="C4" s="40"/>
      <c r="D4" s="40"/>
      <c r="E4" s="40"/>
      <c r="F4" s="40"/>
      <c r="G4" s="40"/>
      <c r="H4" s="40"/>
      <c r="I4" s="40"/>
      <c r="J4" s="40"/>
    </row>
    <row r="5" spans="2:10" ht="15">
      <c r="B5" s="275" t="s">
        <v>211</v>
      </c>
      <c r="C5" s="65" t="s">
        <v>44</v>
      </c>
      <c r="D5" s="65"/>
      <c r="E5" s="65"/>
      <c r="F5" s="65"/>
      <c r="G5" s="65"/>
      <c r="H5" s="65"/>
      <c r="I5" s="65"/>
      <c r="J5" s="69"/>
    </row>
    <row r="6" spans="2:10" ht="15">
      <c r="B6" s="276"/>
      <c r="C6" s="127" t="s">
        <v>47</v>
      </c>
      <c r="D6" s="69"/>
      <c r="E6" s="71" t="s">
        <v>48</v>
      </c>
      <c r="F6" s="69"/>
      <c r="G6" s="71" t="s">
        <v>49</v>
      </c>
      <c r="H6" s="69"/>
      <c r="I6" s="71" t="s">
        <v>52</v>
      </c>
      <c r="J6" s="69"/>
    </row>
    <row r="7" spans="2:10" ht="15">
      <c r="B7" s="277"/>
      <c r="C7" s="128" t="s">
        <v>22</v>
      </c>
      <c r="D7" s="129" t="s">
        <v>121</v>
      </c>
      <c r="E7" s="129" t="s">
        <v>22</v>
      </c>
      <c r="F7" s="129" t="s">
        <v>121</v>
      </c>
      <c r="G7" s="129" t="s">
        <v>22</v>
      </c>
      <c r="H7" s="129" t="s">
        <v>121</v>
      </c>
      <c r="I7" s="129" t="s">
        <v>22</v>
      </c>
      <c r="J7" s="129" t="s">
        <v>121</v>
      </c>
    </row>
    <row r="8" spans="2:13" ht="19.5" customHeight="1">
      <c r="B8" s="130" t="s">
        <v>117</v>
      </c>
      <c r="C8" s="56">
        <v>19</v>
      </c>
      <c r="D8" s="102">
        <v>76.30522088353415</v>
      </c>
      <c r="E8" s="56">
        <v>4</v>
      </c>
      <c r="F8" s="102">
        <v>47.05882352941176</v>
      </c>
      <c r="G8" s="56">
        <v>15</v>
      </c>
      <c r="H8" s="102">
        <v>99.33774834437085</v>
      </c>
      <c r="I8" s="54" t="s">
        <v>241</v>
      </c>
      <c r="J8" s="54" t="s">
        <v>241</v>
      </c>
      <c r="M8" s="19"/>
    </row>
    <row r="9" spans="2:13" ht="19.5" customHeight="1">
      <c r="B9" s="130" t="s">
        <v>59</v>
      </c>
      <c r="C9" s="56">
        <v>449</v>
      </c>
      <c r="D9" s="102">
        <v>37.32956434985035</v>
      </c>
      <c r="E9" s="56">
        <v>172</v>
      </c>
      <c r="F9" s="102">
        <v>24.70199626597731</v>
      </c>
      <c r="G9" s="56">
        <v>263</v>
      </c>
      <c r="H9" s="102">
        <v>56.90177412375595</v>
      </c>
      <c r="I9" s="56">
        <v>13</v>
      </c>
      <c r="J9" s="102">
        <v>31.40096618357488</v>
      </c>
      <c r="M9" s="19"/>
    </row>
    <row r="10" spans="2:13" ht="19.5" customHeight="1">
      <c r="B10" s="130" t="s">
        <v>60</v>
      </c>
      <c r="C10" s="56">
        <v>809</v>
      </c>
      <c r="D10" s="102">
        <v>27.759667844765467</v>
      </c>
      <c r="E10" s="56">
        <v>393</v>
      </c>
      <c r="F10" s="102">
        <v>18.881522052464685</v>
      </c>
      <c r="G10" s="56">
        <v>370</v>
      </c>
      <c r="H10" s="102">
        <v>52.29681978798587</v>
      </c>
      <c r="I10" s="56">
        <v>40</v>
      </c>
      <c r="J10" s="102">
        <v>36.36363636363636</v>
      </c>
      <c r="M10" s="19"/>
    </row>
    <row r="11" spans="2:13" ht="19.5" customHeight="1">
      <c r="B11" s="130" t="s">
        <v>61</v>
      </c>
      <c r="C11" s="56">
        <v>730</v>
      </c>
      <c r="D11" s="102">
        <v>20.539080524449947</v>
      </c>
      <c r="E11" s="56">
        <v>430</v>
      </c>
      <c r="F11" s="102">
        <v>15.220700152207002</v>
      </c>
      <c r="G11" s="56">
        <v>246</v>
      </c>
      <c r="H11" s="102">
        <v>46.98242933537052</v>
      </c>
      <c r="I11" s="56">
        <v>41</v>
      </c>
      <c r="J11" s="102">
        <v>21.166752710376873</v>
      </c>
      <c r="M11" s="19"/>
    </row>
    <row r="12" spans="2:13" ht="19.5" customHeight="1">
      <c r="B12" s="130" t="s">
        <v>62</v>
      </c>
      <c r="C12" s="56">
        <v>478</v>
      </c>
      <c r="D12" s="102">
        <v>17.062288059967873</v>
      </c>
      <c r="E12" s="56">
        <v>286</v>
      </c>
      <c r="F12" s="102">
        <v>12.724684107492436</v>
      </c>
      <c r="G12" s="56">
        <v>148</v>
      </c>
      <c r="H12" s="102">
        <v>43.17386231038507</v>
      </c>
      <c r="I12" s="56">
        <v>40</v>
      </c>
      <c r="J12" s="102">
        <v>19.48368241597662</v>
      </c>
      <c r="M12" s="19"/>
    </row>
    <row r="13" spans="2:13" ht="19.5" customHeight="1">
      <c r="B13" s="130" t="s">
        <v>63</v>
      </c>
      <c r="C13" s="56">
        <v>284</v>
      </c>
      <c r="D13" s="102">
        <v>21.493983198365246</v>
      </c>
      <c r="E13" s="56">
        <v>159</v>
      </c>
      <c r="F13" s="102">
        <v>15.27377521613833</v>
      </c>
      <c r="G13" s="56">
        <v>103</v>
      </c>
      <c r="H13" s="102">
        <v>56.84326710816777</v>
      </c>
      <c r="I13" s="56">
        <v>20</v>
      </c>
      <c r="J13" s="102">
        <v>20.81165452653486</v>
      </c>
      <c r="M13" s="19"/>
    </row>
    <row r="14" spans="2:13" ht="19.5" customHeight="1">
      <c r="B14" s="130" t="s">
        <v>118</v>
      </c>
      <c r="C14" s="56">
        <v>91</v>
      </c>
      <c r="D14" s="102">
        <v>30.033003300330034</v>
      </c>
      <c r="E14" s="56">
        <v>46</v>
      </c>
      <c r="F14" s="102">
        <v>18.87566680344686</v>
      </c>
      <c r="G14" s="56">
        <v>32</v>
      </c>
      <c r="H14" s="102">
        <v>86.25336927223721</v>
      </c>
      <c r="I14" s="54">
        <v>13</v>
      </c>
      <c r="J14" s="197">
        <v>61.904761904761905</v>
      </c>
      <c r="M14" s="19"/>
    </row>
    <row r="15" spans="2:13" ht="19.5" customHeight="1">
      <c r="B15" s="83" t="s">
        <v>87</v>
      </c>
      <c r="C15" s="131">
        <v>2862</v>
      </c>
      <c r="D15" s="132">
        <v>23.607823081555047</v>
      </c>
      <c r="E15" s="131">
        <v>1490</v>
      </c>
      <c r="F15" s="132">
        <v>16.28255144302746</v>
      </c>
      <c r="G15" s="131">
        <v>1177</v>
      </c>
      <c r="H15" s="132">
        <v>51.861643533818025</v>
      </c>
      <c r="I15" s="131">
        <v>169</v>
      </c>
      <c r="J15" s="102">
        <v>25.257808997160364</v>
      </c>
      <c r="M15" s="19"/>
    </row>
    <row r="16" spans="2:10" ht="45">
      <c r="B16" s="134" t="s">
        <v>193</v>
      </c>
      <c r="C16" s="259">
        <v>25.475</v>
      </c>
      <c r="D16" s="265"/>
      <c r="E16" s="259">
        <v>26.488</v>
      </c>
      <c r="F16" s="265"/>
      <c r="G16" s="259">
        <v>23.585</v>
      </c>
      <c r="H16" s="265"/>
      <c r="I16" s="259">
        <v>28.091</v>
      </c>
      <c r="J16" s="265"/>
    </row>
    <row r="17" spans="2:10" ht="33" customHeight="1">
      <c r="B17" s="250" t="s">
        <v>200</v>
      </c>
      <c r="C17" s="251"/>
      <c r="D17" s="251"/>
      <c r="E17" s="251"/>
      <c r="F17" s="251"/>
      <c r="G17" s="251"/>
      <c r="H17" s="251"/>
      <c r="I17" s="251"/>
      <c r="J17" s="251"/>
    </row>
    <row r="18" spans="2:10" ht="32.25" customHeight="1">
      <c r="B18" s="250" t="s">
        <v>201</v>
      </c>
      <c r="C18" s="251"/>
      <c r="D18" s="251"/>
      <c r="E18" s="251"/>
      <c r="F18" s="251"/>
      <c r="G18" s="251"/>
      <c r="H18" s="251"/>
      <c r="I18" s="251"/>
      <c r="J18" s="251"/>
    </row>
    <row r="19" spans="2:10" ht="12.75">
      <c r="B19" s="255" t="s">
        <v>268</v>
      </c>
      <c r="C19" s="256"/>
      <c r="D19" s="256"/>
      <c r="E19" s="256"/>
      <c r="F19" s="256"/>
      <c r="G19" s="256"/>
      <c r="H19" s="256"/>
      <c r="I19" s="256"/>
      <c r="J19" s="256"/>
    </row>
    <row r="20" ht="12.75">
      <c r="B20" s="31"/>
    </row>
  </sheetData>
  <sheetProtection/>
  <mergeCells count="8">
    <mergeCell ref="B19:J19"/>
    <mergeCell ref="B17:J17"/>
    <mergeCell ref="B18:J18"/>
    <mergeCell ref="B5:B7"/>
    <mergeCell ref="C16:D16"/>
    <mergeCell ref="E16:F16"/>
    <mergeCell ref="G16:H16"/>
    <mergeCell ref="I16:J16"/>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2009-05-18T17:43:40Z</cp:lastPrinted>
  <dcterms:created xsi:type="dcterms:W3CDTF">1998-12-11T15:18:43Z</dcterms:created>
  <dcterms:modified xsi:type="dcterms:W3CDTF">2012-10-25T13:39:04Z</dcterms:modified>
  <cp:category/>
  <cp:version/>
  <cp:contentType/>
  <cp:contentStatus/>
</cp:coreProperties>
</file>