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Sheet1"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111" sheetId="13" state="hidden"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externalReferences>
    <externalReference r:id="rId23"/>
  </externalReferences>
  <definedNames>
    <definedName name="_xlnm.Print_Area" localSheetId="1">'Overview'!$A$2:$B$23</definedName>
    <definedName name="_xlnm.Print_Area" localSheetId="12">'TAB111'!$B$1:$J$20</definedName>
    <definedName name="_xlnm.Print_Area" localSheetId="2">'Table 1'!$A$2:$D$33</definedName>
    <definedName name="_xlnm.Print_Area" localSheetId="11">'Table 10'!$A$2:$P$26</definedName>
    <definedName name="_xlnm.Print_Area" localSheetId="13">'Table 12'!$A$2:$P$22</definedName>
    <definedName name="_xlnm.Print_Area" localSheetId="14">'Table 13'!$A$2:$P$17</definedName>
    <definedName name="_xlnm.Print_Area" localSheetId="15">'Table 14'!$A$2:$P$25</definedName>
    <definedName name="_xlnm.Print_Area" localSheetId="16">'Table 15'!$A$2:$P$22</definedName>
    <definedName name="_xlnm.Print_Area" localSheetId="17">'Table 16'!$A$2:$P$23</definedName>
    <definedName name="_xlnm.Print_Area" localSheetId="18">'Table 17'!$A$2:$E$33</definedName>
    <definedName name="_xlnm.Print_Area" localSheetId="19">'Table 18'!$A$2:$D$42</definedName>
    <definedName name="_xlnm.Print_Area" localSheetId="3">'Table 2'!$A$2:$P$22</definedName>
    <definedName name="_xlnm.Print_Area" localSheetId="4">'Table 3'!$A$2:$B$33</definedName>
    <definedName name="_xlnm.Print_Area" localSheetId="5">'Table 4'!$A$2:$B$29</definedName>
    <definedName name="_xlnm.Print_Area" localSheetId="6">'Table 5'!$A$2:$F$18</definedName>
    <definedName name="_xlnm.Print_Area" localSheetId="7">'Table 6'!$A$2:$P$22</definedName>
    <definedName name="_xlnm.Print_Area" localSheetId="8">'Table 7'!$A$2:$H$22</definedName>
    <definedName name="_xlnm.Print_Area" localSheetId="9">'Table 8'!$A$2:$P$18</definedName>
    <definedName name="_xlnm.Print_Area" localSheetId="10">'Table 9'!$A$2:$P$20</definedName>
  </definedNames>
  <calcPr fullCalcOnLoad="1"/>
</workbook>
</file>

<file path=xl/sharedStrings.xml><?xml version="1.0" encoding="utf-8"?>
<sst xmlns="http://schemas.openxmlformats.org/spreadsheetml/2006/main" count="1176" uniqueCount="336">
  <si>
    <t>Median age at last birthday</t>
  </si>
  <si>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</si>
  <si>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</si>
  <si>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</si>
  <si>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</si>
  <si>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</si>
  <si>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</si>
  <si>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</si>
  <si>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</si>
  <si>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</si>
  <si>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</si>
  <si>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</si>
  <si>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</si>
  <si>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</si>
  <si>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</si>
  <si>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</si>
  <si>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</si>
  <si>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</si>
  <si>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</si>
  <si>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</si>
  <si>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</si>
  <si>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</si>
  <si>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</si>
  <si>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</si>
  <si>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</si>
  <si>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</si>
  <si>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</si>
  <si>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</si>
  <si>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</si>
  <si>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</si>
  <si>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</si>
  <si>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</si>
  <si>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</si>
  <si>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</si>
  <si>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</si>
  <si>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</si>
  <si>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</si>
  <si>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</si>
  <si>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</si>
  <si>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</si>
  <si>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</si>
  <si>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</si>
  <si>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</si>
  <si>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</si>
  <si>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</si>
  <si>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</si>
  <si>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</si>
  <si>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</si>
  <si>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</si>
  <si>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</si>
  <si>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</si>
  <si>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</si>
  <si>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</si>
  <si>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</si>
  <si>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</si>
  <si>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</si>
  <si>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</si>
  <si>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</si>
  <si>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</si>
  <si>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</si>
  <si>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</si>
  <si>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</si>
  <si>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</si>
  <si>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</si>
  <si>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</si>
  <si>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</si>
  <si>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</si>
  <si>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</si>
  <si>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</si>
  <si>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</si>
  <si>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</si>
  <si>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</si>
  <si>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</si>
  <si>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</si>
  <si>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</si>
  <si>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</si>
  <si>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</si>
  <si>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</si>
  <si>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</si>
  <si>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</si>
  <si>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</si>
  <si>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</si>
  <si>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</si>
  <si>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</si>
  <si>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</si>
  <si>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</si>
  <si>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</si>
  <si>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</si>
  <si>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</si>
  <si>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</si>
  <si>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</si>
  <si>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</si>
  <si>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</si>
  <si>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</si>
  <si>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</si>
  <si>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</si>
  <si>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</si>
  <si>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</si>
  <si>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</si>
  <si>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</si>
  <si>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</si>
  <si>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</si>
  <si>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</si>
  <si>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</si>
  <si>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</si>
  <si>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</si>
  <si>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</si>
  <si>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</si>
  <si>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</si>
  <si>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</si>
  <si>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</si>
  <si>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</si>
  <si>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</si>
  <si>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</si>
  <si>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</si>
  <si>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</si>
  <si>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</si>
  <si>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</si>
  <si>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</si>
  <si>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</si>
  <si>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</si>
  <si>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</si>
  <si>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</si>
  <si>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</si>
  <si>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</si>
  <si>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</si>
  <si>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</si>
  <si>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</si>
  <si>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</si>
  <si>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</si>
  <si>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</si>
  <si>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</si>
  <si>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</si>
  <si>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</si>
  <si>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</si>
  <si>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</si>
  <si>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</si>
  <si>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</si>
  <si>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</si>
  <si>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</si>
  <si>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</si>
  <si>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</si>
  <si>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</si>
  <si>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</si>
  <si>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</si>
  <si>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</si>
  <si>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</si>
  <si>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</si>
  <si>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</si>
  <si>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</si>
  <si>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</si>
  <si>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</si>
  <si>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</si>
  <si>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</si>
  <si>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</si>
  <si>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</si>
  <si>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</si>
  <si>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</si>
  <si>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</si>
  <si>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</si>
  <si>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</si>
  <si>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</si>
  <si>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</si>
  <si>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Numbers and Percents of Live Births by</t>
  </si>
  <si>
    <t>Complications of Labor/Delivery, Race and Ancestry of Mother</t>
  </si>
  <si>
    <t>Meconium, moderate/heavy</t>
  </si>
  <si>
    <t>Fetal distress</t>
  </si>
  <si>
    <t>Cephalopelvic disproportion</t>
  </si>
  <si>
    <t>Total Live Births</t>
  </si>
  <si>
    <t>Table 1.13</t>
  </si>
  <si>
    <t>Numbers and Percents of Live Births by Maternal Risk Factors, Race and Ancestry of Mother</t>
  </si>
  <si>
    <t xml:space="preserve">      Race</t>
  </si>
  <si>
    <t xml:space="preserve">    Maternal Risk Factors</t>
  </si>
  <si>
    <t>Smoked tobacco while pregnant</t>
  </si>
  <si>
    <t>Weight gain less than 16 pounds while pregnant</t>
  </si>
  <si>
    <t>Drank alcohol while pregnant</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</si>
  <si>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</si>
  <si>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</si>
  <si>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</si>
  <si>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</si>
  <si>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</si>
  <si>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</si>
  <si>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</si>
  <si>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</si>
  <si>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Uterine bleeding</t>
  </si>
  <si>
    <t>Herpes</t>
  </si>
  <si>
    <t>RH Sensitive</t>
  </si>
  <si>
    <t>Hypertension, chronic</t>
  </si>
  <si>
    <t>Table 1.15</t>
  </si>
  <si>
    <t>Numbers and Percents of Live Births by Method of Delivery, Race and Ancestry of Mother</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</si>
  <si>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</si>
  <si>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</si>
  <si>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</si>
  <si>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</si>
  <si>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</si>
  <si>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</si>
  <si>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</si>
  <si>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</si>
  <si>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</si>
  <si>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</si>
  <si>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</si>
  <si>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</si>
  <si>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</si>
  <si>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</si>
  <si>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</si>
  <si>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</si>
  <si>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</si>
  <si>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</si>
  <si>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</si>
  <si>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</si>
  <si>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</si>
  <si>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</si>
  <si>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</si>
  <si>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</si>
  <si>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</si>
  <si>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</si>
  <si>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</si>
  <si>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</si>
  <si>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</si>
  <si>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</si>
  <si>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</si>
  <si>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</si>
  <si>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</si>
  <si>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</si>
  <si>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</si>
  <si>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t>Table 1.8</t>
  </si>
  <si>
    <t>All Race</t>
  </si>
  <si>
    <t>Previous preterm or small-for-gestational age infant</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</si>
  <si>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</si>
  <si>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</si>
  <si>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</si>
  <si>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</si>
  <si>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</si>
  <si>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</si>
  <si>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</si>
  <si>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</si>
  <si>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</si>
  <si>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</si>
  <si>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</si>
  <si>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</si>
  <si>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</si>
  <si>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</si>
  <si>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</si>
  <si>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</si>
  <si>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</si>
  <si>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</si>
  <si>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</si>
  <si>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</si>
  <si>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</si>
  <si>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</si>
  <si>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Records with race not stated are included in the "All Races" column only.  Records with age not stated are included only in the "Total" row.   Rates are number of live births with congenital anomalies per 10,000 live births (Table 1.2).  Asterisk (*) indicates that data do not meet standards of reliability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</si>
  <si>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</si>
  <si>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</si>
  <si>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</si>
  <si>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</si>
  <si>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</si>
  <si>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</si>
  <si>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</si>
  <si>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</si>
  <si>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</si>
  <si>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</si>
  <si>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</si>
  <si>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</si>
  <si>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</si>
  <si>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</si>
  <si>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</si>
  <si>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</si>
  <si>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</si>
  <si>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</si>
  <si>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</si>
  <si>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Seizures</t>
  </si>
  <si>
    <t>5 minute Apgar score &lt; 7</t>
  </si>
  <si>
    <t>Louisiana</t>
  </si>
  <si>
    <t>Missouri</t>
  </si>
  <si>
    <t>Revised date:</t>
  </si>
  <si>
    <t>Michigan Residents, 2000</t>
  </si>
  <si>
    <t>Source:  2000 Michigan Resident Birth File, Division for Vital Records and Health Statistics, MDCH</t>
  </si>
  <si>
    <t>Febrile (&gt;100F or 38C)</t>
  </si>
  <si>
    <t>DELETED FROM THE REPORT 08/03/2001</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</si>
  <si>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</si>
  <si>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</si>
  <si>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Meconium aspiration</t>
  </si>
  <si>
    <t>Dysfunctional labor</t>
  </si>
  <si>
    <t>Lung disease</t>
  </si>
  <si>
    <t>Note:  Rates are live births per 1,000 population.</t>
  </si>
  <si>
    <t>Anemia (Hct. 30/Hgb. 10)</t>
  </si>
  <si>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</si>
  <si>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</si>
  <si>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</si>
  <si>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</si>
  <si>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</si>
  <si>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</si>
  <si>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</si>
  <si>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Numbers and Percents of Live Births by Level of Prenatal Care, Race and Ancestry of Mother</t>
  </si>
  <si>
    <t xml:space="preserve"> 1 yrs., 8 mos</t>
  </si>
  <si>
    <t>2 yrs., 7 mos</t>
  </si>
  <si>
    <t xml:space="preserve">--- </t>
  </si>
  <si>
    <t>Connecticut</t>
  </si>
  <si>
    <t>and Occurring in Michigan to Non-Michigan Residents</t>
  </si>
  <si>
    <t>INDEX</t>
  </si>
  <si>
    <r>
      <t>Numbers and Percents</t>
    </r>
    <r>
      <rPr>
        <b/>
        <vertAlign val="superscript"/>
        <sz val="10"/>
        <rFont val="Arial"/>
        <family val="2"/>
      </rPr>
      <t xml:space="preserve"> </t>
    </r>
    <r>
      <rPr>
        <b/>
        <sz val="10"/>
        <rFont val="Arial"/>
        <family val="2"/>
      </rPr>
      <t>of Live Births with Prenatal Care</t>
    </r>
  </si>
  <si>
    <r>
      <t xml:space="preserve">Level of Prenatal Care </t>
    </r>
    <r>
      <rPr>
        <i/>
        <sz val="10"/>
        <rFont val="Arial"/>
        <family val="2"/>
      </rPr>
      <t>(Kessner Index)</t>
    </r>
  </si>
  <si>
    <r>
      <t>Numbers and Percents of Low Birthweight</t>
    </r>
    <r>
      <rPr>
        <b/>
        <vertAlign val="superscript"/>
        <sz val="10"/>
        <rFont val="Arial"/>
        <family val="2"/>
      </rPr>
      <t xml:space="preserve"> </t>
    </r>
    <r>
      <rPr>
        <b/>
        <sz val="10"/>
        <rFont val="Arial"/>
        <family val="2"/>
      </rPr>
      <t>Live Births</t>
    </r>
  </si>
  <si>
    <r>
      <t>Premature rupture of membranes (</t>
    </r>
    <r>
      <rPr>
        <i/>
        <sz val="10"/>
        <rFont val="Arial"/>
        <family val="2"/>
      </rPr>
      <t>&gt;12hours</t>
    </r>
    <r>
      <rPr>
        <sz val="10"/>
        <rFont val="Arial"/>
        <family val="2"/>
      </rPr>
      <t>)</t>
    </r>
  </si>
  <si>
    <r>
      <t xml:space="preserve">Table 1  </t>
    </r>
    <r>
      <rPr>
        <sz val="10"/>
        <rFont val="Comic Sans MS"/>
        <family val="4"/>
      </rPr>
      <t>Live Births and Crude Birth Rates Michigan and United States Residents Selected Years, 1900 - 2003</t>
    </r>
  </si>
  <si>
    <r>
      <t xml:space="preserve">Table 2 </t>
    </r>
    <r>
      <rPr>
        <sz val="10"/>
        <rFont val="Comic Sans MS"/>
        <family val="4"/>
      </rPr>
      <t>Live Births and Percent Distribution by Age, Race and Ancestry of Mother, Michigan Residents, 2003</t>
    </r>
  </si>
  <si>
    <r>
      <t xml:space="preserve">Table 3 </t>
    </r>
    <r>
      <rPr>
        <sz val="10"/>
        <rFont val="Comic Sans MS"/>
        <family val="4"/>
      </rPr>
      <t>Fertility Rates Michigan and United States Residents Selected Years, 1900 - 2003</t>
    </r>
  </si>
  <si>
    <r>
      <t xml:space="preserve">Table 4 </t>
    </r>
    <r>
      <rPr>
        <sz val="10"/>
        <rFont val="Comic Sans MS"/>
        <family val="4"/>
      </rPr>
      <t>Fertility Rates by Race of Mother, Michigan Residents, 1970 - 2003</t>
    </r>
  </si>
  <si>
    <r>
      <t xml:space="preserve">Table 5 </t>
    </r>
    <r>
      <rPr>
        <sz val="10"/>
        <rFont val="Comic Sans MS"/>
        <family val="4"/>
      </rPr>
      <t>Live Births to Women Reporting Prior Pregnancy Terminations by Time Span Between Last and Current Termination and by Whether Prior Termination Resulted in a Live Birth or a Fetal Death, Michigan Residents, 2003</t>
    </r>
  </si>
  <si>
    <r>
      <t xml:space="preserve">Table 6 </t>
    </r>
    <r>
      <rPr>
        <sz val="10"/>
        <rFont val="Comic Sans MS"/>
        <family val="4"/>
      </rPr>
      <t>Number and Percents of Live Births with Prenatal Care Beginning in the First Trimester by Age, Race and Ancestry of Mother, Michigan Residents, 2003</t>
    </r>
  </si>
  <si>
    <r>
      <t xml:space="preserve">Table 7 </t>
    </r>
    <r>
      <rPr>
        <sz val="10"/>
        <rFont val="Comic Sans MS"/>
        <family val="4"/>
      </rPr>
      <t>Live Births and Birth Ratios with No Prenatal Care by Age and Race  of Mother, Michigan Residents, 2003</t>
    </r>
  </si>
  <si>
    <r>
      <t xml:space="preserve">Table 8 </t>
    </r>
    <r>
      <rPr>
        <sz val="10"/>
        <rFont val="Comic Sans MS"/>
        <family val="4"/>
      </rPr>
      <t>Number and Percent of Live Births by Level of Prenatal Care, Race and Ancestry of Mother, Michigan Residents, 2003</t>
    </r>
  </si>
  <si>
    <r>
      <t xml:space="preserve">Table 9 </t>
    </r>
    <r>
      <rPr>
        <sz val="10"/>
        <rFont val="Comic Sans MS"/>
        <family val="4"/>
      </rPr>
      <t>Number and Percent of Live Births by Birth Weight, Race and Ancestry of Mother, Michigan Residents, 2003</t>
    </r>
  </si>
  <si>
    <r>
      <t xml:space="preserve">Table 10 </t>
    </r>
    <r>
      <rPr>
        <sz val="10"/>
        <rFont val="Comic Sans MS"/>
        <family val="4"/>
      </rPr>
      <t>Number and Percent of Low Birthweight Live Births by Level of Prenatal Care, Race and Ancestry of Mother, Michigan Residents, 2003</t>
    </r>
  </si>
  <si>
    <r>
      <t xml:space="preserve">Table 12 </t>
    </r>
    <r>
      <rPr>
        <sz val="10"/>
        <rFont val="Comic Sans MS"/>
        <family val="4"/>
      </rPr>
      <t>Number and Percent of Live Births by Complications of Labor/Delivery, Race and Ancestry of Mother, Michigan Residents, 2003</t>
    </r>
  </si>
  <si>
    <r>
      <t xml:space="preserve">Table 13 </t>
    </r>
    <r>
      <rPr>
        <sz val="10"/>
        <rFont val="Comic Sans MS"/>
        <family val="4"/>
      </rPr>
      <t>Number and Percent of Live Births by Maternal Risk Factors, Race and Ancestry of Mother, Michigan Residents, 2003</t>
    </r>
  </si>
  <si>
    <r>
      <t xml:space="preserve">Table 14 </t>
    </r>
    <r>
      <rPr>
        <sz val="10"/>
        <rFont val="Comic Sans MS"/>
        <family val="4"/>
      </rPr>
      <t>Number and Percent of Live Births by Medical Risk Factors, Race and Ancestry of Mother, Michigan Residents, 2003</t>
    </r>
  </si>
  <si>
    <r>
      <t xml:space="preserve">Table 15 </t>
    </r>
    <r>
      <rPr>
        <sz val="10"/>
        <rFont val="Comic Sans MS"/>
        <family val="4"/>
      </rPr>
      <t>Number and Percent of Live Births by Method of Delivery, Race and Ancestry of Mother, Michigan Residents, 2003</t>
    </r>
  </si>
  <si>
    <r>
      <t xml:space="preserve">Table 16 </t>
    </r>
    <r>
      <rPr>
        <sz val="10"/>
        <rFont val="Comic Sans MS"/>
        <family val="4"/>
      </rPr>
      <t>Number and Percent of Live Births with Abnormal Conditions by Race and Ancestry of Mother, Michigan Residents, 2003</t>
    </r>
  </si>
  <si>
    <r>
      <t xml:space="preserve">Table 17 </t>
    </r>
    <r>
      <rPr>
        <sz val="10"/>
        <rFont val="Comic Sans MS"/>
        <family val="4"/>
      </rPr>
      <t>Live Births by Plurality, Michigan Residents, 1980 - 2003</t>
    </r>
  </si>
  <si>
    <r>
      <t xml:space="preserve">Table 18 </t>
    </r>
    <r>
      <rPr>
        <sz val="10"/>
        <rFont val="Comic Sans MS"/>
        <family val="4"/>
      </rPr>
      <t>Michigan Live Births Occurring Outside of Michigan by Place of Occurrence and Occurring in Michigan to Non-Michigan Residents by Place of Residence, 2003</t>
    </r>
  </si>
  <si>
    <t>An Overview, 2003</t>
  </si>
  <si>
    <t>Source:  2003 Michigan Residents Birth File, Vital Records and Health Data Development Section, MDCH</t>
  </si>
  <si>
    <t>Selected Years, 1900 - 2003</t>
  </si>
  <si>
    <r>
      <t xml:space="preserve">Source:  1900-2003 Michigan Residents Birth File, Vital Records and Health Data Development Section, MDCH  </t>
    </r>
    <r>
      <rPr>
        <i/>
        <sz val="10"/>
        <rFont val="Arial"/>
        <family val="2"/>
      </rPr>
      <t>Monthly Vital Statistics Report</t>
    </r>
    <r>
      <rPr>
        <sz val="10"/>
        <rFont val="Arial"/>
        <family val="2"/>
      </rPr>
      <t>, National Center for Health Statistics</t>
    </r>
  </si>
  <si>
    <t>Michigan Residents, 2003</t>
  </si>
  <si>
    <t>Michigan Residents, Selected Years, 1970-2003</t>
  </si>
  <si>
    <t>Percent Change 1970 - 2003</t>
  </si>
  <si>
    <t>Source:  1970-2003 Michigan Residents Birth File, Vital Records and Health Data Development Section, MDCH</t>
  </si>
  <si>
    <t>2 yrs., 9 mos</t>
  </si>
  <si>
    <t>Source:  2003 Michigan Resident Birth File, Vital Records and Health Data Development Section, MDCH</t>
  </si>
  <si>
    <t xml:space="preserve">* </t>
  </si>
  <si>
    <r>
      <t>Precipitate labor  (</t>
    </r>
    <r>
      <rPr>
        <i/>
        <sz val="10"/>
        <rFont val="Arial"/>
        <family val="2"/>
      </rPr>
      <t>&lt;3 hours</t>
    </r>
    <r>
      <rPr>
        <sz val="10"/>
        <rFont val="Arial"/>
        <family val="2"/>
      </rPr>
      <t>)</t>
    </r>
  </si>
  <si>
    <t>Michigan Residents, 1980 - 2003</t>
  </si>
  <si>
    <t>Source:  1980 - 2003 Michigan Residents Birth File, Vital Records and Health Data Development Section, MDCH</t>
  </si>
  <si>
    <t>by Place of Residence, 2003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</si>
</sst>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17">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8"/>
      <name val="Arial"/>
      <family val="2"/>
    </font>
    <font>
      <b/>
      <sz val="10"/>
      <color indexed="10"/>
      <name val="Arial"/>
      <family val="2"/>
    </font>
    <font>
      <u val="single"/>
      <sz val="10"/>
      <color indexed="12"/>
      <name val="CG Times (W1)"/>
      <family val="0"/>
    </font>
    <font>
      <u val="single"/>
      <sz val="10"/>
      <color indexed="36"/>
      <name val="CG Times (W1)"/>
      <family val="0"/>
    </font>
    <font>
      <sz val="10"/>
      <name val="Comic Sans MS"/>
      <family val="4"/>
    </font>
    <font>
      <b/>
      <sz val="10"/>
      <name val="Comic Sans MS"/>
      <family val="4"/>
    </font>
    <font>
      <i/>
      <sz val="10"/>
      <name val="Arial"/>
      <family val="2"/>
    </font>
    <font>
      <b/>
      <vertAlign val="superscript"/>
      <sz val="10"/>
      <name val="Arial"/>
      <family val="2"/>
    </font>
    <font>
      <b/>
      <i/>
      <sz val="10"/>
      <name val="Arial"/>
      <family val="2"/>
    </font>
  </fonts>
  <fills count="2">
    <fill>
      <patternFill/>
    </fill>
    <fill>
      <patternFill patternType="gray125"/>
    </fill>
  </fills>
  <borders count="18">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3">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6" fontId="4" fillId="0" borderId="0" xfId="0" applyNumberFormat="1" applyFont="1" applyAlignment="1">
      <alignment/>
    </xf>
    <xf numFmtId="0" fontId="4" fillId="0" borderId="0" xfId="0" applyFont="1" applyFill="1" applyAlignment="1">
      <alignment/>
    </xf>
    <xf numFmtId="0" fontId="4" fillId="0" borderId="0" xfId="0" applyFont="1" applyAlignment="1">
      <alignment horizontal="right"/>
    </xf>
    <xf numFmtId="0" fontId="9" fillId="0" borderId="0" xfId="0" applyFont="1" applyAlignment="1">
      <alignment/>
    </xf>
    <xf numFmtId="0" fontId="4" fillId="0" borderId="1" xfId="0" applyFont="1" applyBorder="1" applyAlignment="1">
      <alignment horizontal="centerContinuous"/>
    </xf>
    <xf numFmtId="0" fontId="4" fillId="0" borderId="2" xfId="0" applyFont="1" applyBorder="1" applyAlignment="1">
      <alignment horizontal="centerContinuous"/>
    </xf>
    <xf numFmtId="164" fontId="4" fillId="0" borderId="2" xfId="0" applyNumberFormat="1" applyFont="1" applyBorder="1" applyAlignment="1" applyProtection="1">
      <alignment horizontal="centerContinuous"/>
      <protection/>
    </xf>
    <xf numFmtId="0" fontId="4" fillId="0" borderId="0" xfId="0" applyFont="1" applyAlignment="1">
      <alignment vertical="center"/>
    </xf>
    <xf numFmtId="0" fontId="7" fillId="0" borderId="3" xfId="0" applyFont="1" applyBorder="1" applyAlignment="1">
      <alignment horizontal="centerContinuous"/>
    </xf>
    <xf numFmtId="3" fontId="7" fillId="0" borderId="4" xfId="0" applyNumberFormat="1" applyFont="1" applyBorder="1" applyAlignment="1" applyProtection="1">
      <alignment vertical="center"/>
      <protection/>
    </xf>
    <xf numFmtId="3" fontId="7" fillId="0" borderId="3" xfId="0" applyNumberFormat="1" applyFont="1" applyBorder="1" applyAlignment="1" applyProtection="1">
      <alignment vertical="center"/>
      <protection/>
    </xf>
    <xf numFmtId="3" fontId="7" fillId="0" borderId="4" xfId="0" applyNumberFormat="1" applyFont="1" applyBorder="1" applyAlignment="1" applyProtection="1" quotePrefix="1">
      <alignment horizontal="right" vertical="center"/>
      <protection/>
    </xf>
    <xf numFmtId="168" fontId="7" fillId="0" borderId="4" xfId="0" applyNumberFormat="1" applyFont="1" applyBorder="1" applyAlignment="1" applyProtection="1">
      <alignment vertical="center"/>
      <protection/>
    </xf>
    <xf numFmtId="168" fontId="7" fillId="0" borderId="3" xfId="0" applyNumberFormat="1" applyFont="1" applyBorder="1" applyAlignment="1" applyProtection="1">
      <alignment vertical="center"/>
      <protection/>
    </xf>
    <xf numFmtId="164" fontId="7" fillId="0" borderId="5" xfId="0" applyNumberFormat="1" applyFont="1" applyBorder="1" applyAlignment="1" applyProtection="1">
      <alignment horizontal="center" vertical="center"/>
      <protection/>
    </xf>
    <xf numFmtId="164" fontId="7" fillId="0" borderId="5" xfId="0" applyNumberFormat="1" applyFont="1" applyBorder="1" applyAlignment="1" applyProtection="1" quotePrefix="1">
      <alignment horizontal="center" vertical="center"/>
      <protection/>
    </xf>
    <xf numFmtId="164" fontId="7" fillId="0" borderId="6" xfId="0" applyNumberFormat="1" applyFont="1" applyBorder="1" applyAlignment="1" applyProtection="1">
      <alignment horizontal="center" vertical="center"/>
      <protection/>
    </xf>
    <xf numFmtId="164" fontId="7" fillId="0" borderId="6" xfId="0" applyNumberFormat="1" applyFont="1" applyBorder="1" applyAlignment="1" applyProtection="1">
      <alignment horizontal="center" vertical="center" wrapText="1"/>
      <protection/>
    </xf>
    <xf numFmtId="164" fontId="8" fillId="0" borderId="7" xfId="0" applyNumberFormat="1" applyFont="1" applyBorder="1" applyAlignment="1" applyProtection="1">
      <alignment horizontal="center"/>
      <protection/>
    </xf>
    <xf numFmtId="164" fontId="7" fillId="0" borderId="8" xfId="0" applyNumberFormat="1" applyFont="1" applyBorder="1" applyAlignment="1" applyProtection="1">
      <alignment horizontal="centerContinuous"/>
      <protection/>
    </xf>
    <xf numFmtId="164" fontId="7" fillId="0" borderId="9" xfId="0" applyNumberFormat="1" applyFont="1" applyBorder="1" applyAlignment="1" applyProtection="1">
      <alignment horizontal="centerContinuous"/>
      <protection/>
    </xf>
    <xf numFmtId="168" fontId="7" fillId="0" borderId="4" xfId="0" applyNumberFormat="1" applyFont="1" applyBorder="1" applyAlignment="1" applyProtection="1" quotePrefix="1">
      <alignment horizontal="right" vertical="center"/>
      <protection/>
    </xf>
    <xf numFmtId="0" fontId="12" fillId="0" borderId="0" xfId="0" applyFont="1" applyAlignment="1">
      <alignment horizontal="center"/>
    </xf>
    <xf numFmtId="0" fontId="12" fillId="0" borderId="0" xfId="0" applyFont="1" applyAlignment="1">
      <alignment/>
    </xf>
    <xf numFmtId="0" fontId="13" fillId="0" borderId="0" xfId="0"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lignment wrapText="1"/>
    </xf>
    <xf numFmtId="0" fontId="12" fillId="0" borderId="0" xfId="0" applyFont="1" applyAlignment="1">
      <alignment/>
    </xf>
    <xf numFmtId="0" fontId="13" fillId="0" borderId="0" xfId="0" applyFont="1" applyAlignment="1" applyProtection="1">
      <alignment wrapText="1"/>
      <protection/>
    </xf>
    <xf numFmtId="165" fontId="13" fillId="0" borderId="0" xfId="0" applyNumberFormat="1" applyFont="1" applyAlignment="1" applyProtection="1">
      <alignment wrapText="1"/>
      <protection/>
    </xf>
    <xf numFmtId="165" fontId="12" fillId="0" borderId="0" xfId="0" applyNumberFormat="1" applyFont="1" applyAlignment="1" applyProtection="1">
      <alignment/>
      <protection/>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4" fillId="0" borderId="10" xfId="0" applyFont="1" applyBorder="1" applyAlignment="1" applyProtection="1">
      <alignment horizontal="centerContinuous"/>
      <protection/>
    </xf>
    <xf numFmtId="0" fontId="4" fillId="0" borderId="2" xfId="0" applyFont="1" applyBorder="1" applyAlignment="1" applyProtection="1">
      <alignment horizontal="centerContinuous"/>
      <protection/>
    </xf>
    <xf numFmtId="0" fontId="4" fillId="0" borderId="6" xfId="0" applyFont="1" applyBorder="1" applyAlignment="1" applyProtection="1">
      <alignment horizontal="center"/>
      <protection/>
    </xf>
    <xf numFmtId="0" fontId="4" fillId="0" borderId="3" xfId="0" applyFont="1" applyBorder="1" applyAlignment="1" applyProtection="1">
      <alignment horizontal="center"/>
      <protection/>
    </xf>
    <xf numFmtId="3" fontId="4" fillId="0" borderId="5" xfId="0" applyNumberFormat="1" applyFont="1" applyBorder="1" applyAlignment="1" applyProtection="1">
      <alignment horizontal="center" vertical="center"/>
      <protection/>
    </xf>
    <xf numFmtId="168" fontId="4" fillId="0" borderId="4" xfId="0" applyNumberFormat="1" applyFont="1" applyBorder="1" applyAlignment="1" applyProtection="1">
      <alignment horizontal="center" vertical="center"/>
      <protection/>
    </xf>
    <xf numFmtId="166" fontId="4" fillId="0" borderId="5" xfId="0" applyNumberFormat="1" applyFont="1" applyBorder="1" applyAlignment="1" applyProtection="1">
      <alignment horizontal="center" vertical="center"/>
      <protection/>
    </xf>
    <xf numFmtId="3" fontId="4" fillId="0" borderId="4" xfId="0" applyNumberFormat="1" applyFont="1" applyBorder="1" applyAlignment="1" applyProtection="1">
      <alignment horizontal="center" vertical="center"/>
      <protection/>
    </xf>
    <xf numFmtId="3" fontId="4" fillId="0" borderId="5" xfId="0" applyNumberFormat="1" applyFont="1" applyFill="1" applyBorder="1" applyAlignment="1" applyProtection="1">
      <alignment horizontal="center" vertical="center"/>
      <protection/>
    </xf>
    <xf numFmtId="168" fontId="4" fillId="0" borderId="4" xfId="0" applyNumberFormat="1" applyFont="1" applyFill="1" applyBorder="1" applyAlignment="1" applyProtection="1">
      <alignment horizontal="center" vertical="center"/>
      <protection/>
    </xf>
    <xf numFmtId="1" fontId="4" fillId="0" borderId="5" xfId="0" applyNumberFormat="1" applyFont="1" applyBorder="1" applyAlignment="1" applyProtection="1">
      <alignment horizontal="center" vertical="center"/>
      <protection/>
    </xf>
    <xf numFmtId="3" fontId="4" fillId="0" borderId="4" xfId="0" applyNumberFormat="1" applyFont="1" applyFill="1" applyBorder="1" applyAlignment="1" applyProtection="1">
      <alignment horizontal="center" vertical="center"/>
      <protection/>
    </xf>
    <xf numFmtId="3" fontId="4" fillId="0" borderId="5" xfId="0" applyNumberFormat="1" applyFont="1" applyBorder="1" applyAlignment="1" applyProtection="1" quotePrefix="1">
      <alignment horizontal="center" vertical="center"/>
      <protection/>
    </xf>
    <xf numFmtId="3" fontId="4" fillId="0" borderId="4" xfId="0" applyNumberFormat="1" applyFont="1" applyBorder="1" applyAlignment="1">
      <alignment horizontal="center" vertical="center"/>
    </xf>
    <xf numFmtId="168" fontId="4" fillId="0" borderId="5" xfId="0" applyNumberFormat="1" applyFont="1" applyBorder="1" applyAlignment="1" applyProtection="1" quotePrefix="1">
      <alignment horizontal="center" vertical="center"/>
      <protection/>
    </xf>
    <xf numFmtId="0" fontId="4" fillId="0" borderId="5" xfId="0" applyNumberFormat="1" applyFont="1" applyBorder="1" applyAlignment="1" applyProtection="1">
      <alignment horizontal="center" vertical="center"/>
      <protection/>
    </xf>
    <xf numFmtId="168" fontId="4" fillId="0" borderId="5" xfId="0" applyNumberFormat="1" applyFont="1" applyBorder="1" applyAlignment="1" applyProtection="1">
      <alignment horizontal="center" vertical="center"/>
      <protection/>
    </xf>
    <xf numFmtId="0" fontId="4" fillId="0" borderId="8" xfId="0" applyFont="1" applyBorder="1" applyAlignment="1" applyProtection="1">
      <alignment horizontal="centerContinuous" vertical="center"/>
      <protection/>
    </xf>
    <xf numFmtId="0" fontId="4" fillId="0" borderId="3" xfId="0" applyFont="1" applyBorder="1" applyAlignment="1">
      <alignment horizontal="centerContinuous" vertical="center"/>
    </xf>
    <xf numFmtId="0" fontId="4" fillId="0" borderId="9" xfId="0" applyFont="1" applyBorder="1" applyAlignment="1" applyProtection="1">
      <alignment horizontal="centerContinuous" vertical="center"/>
      <protection/>
    </xf>
    <xf numFmtId="0" fontId="4" fillId="0" borderId="7" xfId="0" applyFont="1" applyBorder="1" applyAlignment="1" applyProtection="1">
      <alignment horizontal="center"/>
      <protection/>
    </xf>
    <xf numFmtId="0" fontId="4" fillId="0" borderId="5" xfId="0" applyFont="1" applyBorder="1" applyAlignment="1" applyProtection="1">
      <alignment horizontal="center" vertical="center"/>
      <protection/>
    </xf>
    <xf numFmtId="3" fontId="4" fillId="0" borderId="4" xfId="0" applyNumberFormat="1" applyFont="1" applyBorder="1" applyAlignment="1" applyProtection="1">
      <alignment vertical="center"/>
      <protection/>
    </xf>
    <xf numFmtId="168" fontId="4" fillId="0" borderId="4" xfId="0" applyNumberFormat="1" applyFont="1" applyBorder="1" applyAlignment="1" applyProtection="1">
      <alignment vertical="center"/>
      <protection/>
    </xf>
    <xf numFmtId="168" fontId="4" fillId="0" borderId="4" xfId="0" applyNumberFormat="1" applyFont="1" applyBorder="1" applyAlignment="1" applyProtection="1" quotePrefix="1">
      <alignment horizontal="right" vertical="center"/>
      <protection/>
    </xf>
    <xf numFmtId="3" fontId="4" fillId="0" borderId="4" xfId="0" applyNumberFormat="1" applyFont="1" applyBorder="1" applyAlignment="1" applyProtection="1" quotePrefix="1">
      <alignment horizontal="right" vertical="center"/>
      <protection/>
    </xf>
    <xf numFmtId="3" fontId="4" fillId="0" borderId="4" xfId="0" applyNumberFormat="1" applyFont="1" applyBorder="1" applyAlignment="1" applyProtection="1" quotePrefix="1">
      <alignment vertical="center"/>
      <protection/>
    </xf>
    <xf numFmtId="0" fontId="4" fillId="0" borderId="6" xfId="0" applyFont="1" applyBorder="1" applyAlignment="1" applyProtection="1">
      <alignment horizontal="left" vertical="center"/>
      <protection/>
    </xf>
    <xf numFmtId="3" fontId="4" fillId="0" borderId="3" xfId="0" applyNumberFormat="1" applyFont="1" applyBorder="1" applyAlignment="1" applyProtection="1">
      <alignment vertical="center"/>
      <protection/>
    </xf>
    <xf numFmtId="168" fontId="4" fillId="0" borderId="6" xfId="0" applyNumberFormat="1" applyFont="1" applyBorder="1" applyAlignment="1" applyProtection="1">
      <alignment vertical="center"/>
      <protection/>
    </xf>
    <xf numFmtId="0" fontId="4" fillId="0" borderId="6" xfId="0" applyFont="1" applyBorder="1" applyAlignment="1" applyProtection="1">
      <alignment horizontal="center" vertical="center" wrapText="1"/>
      <protection/>
    </xf>
    <xf numFmtId="0" fontId="4" fillId="0" borderId="11" xfId="0" applyFont="1" applyBorder="1" applyAlignment="1">
      <alignment horizontal="centerContinuous"/>
    </xf>
    <xf numFmtId="0" fontId="4" fillId="0" borderId="0" xfId="0" applyFont="1" applyAlignment="1" applyProtection="1">
      <alignment horizontal="centerContinuous" vertical="center"/>
      <protection/>
    </xf>
    <xf numFmtId="0" fontId="0" fillId="0" borderId="0" xfId="0" applyFont="1" applyAlignment="1">
      <alignment horizontal="centerContinuous" vertical="center"/>
    </xf>
    <xf numFmtId="0" fontId="4" fillId="0" borderId="6"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166" fontId="4" fillId="0" borderId="5" xfId="0" applyNumberFormat="1" applyFont="1" applyFill="1" applyBorder="1" applyAlignment="1" applyProtection="1">
      <alignment horizontal="center" vertical="center"/>
      <protection/>
    </xf>
    <xf numFmtId="1" fontId="4" fillId="0" borderId="4" xfId="0" applyNumberFormat="1" applyFont="1" applyBorder="1" applyAlignment="1" applyProtection="1">
      <alignment horizontal="center" vertical="center"/>
      <protection/>
    </xf>
    <xf numFmtId="166" fontId="4" fillId="0" borderId="4" xfId="0" applyNumberFormat="1" applyFont="1" applyFill="1" applyBorder="1" applyAlignment="1" applyProtection="1">
      <alignment horizontal="center" vertical="center"/>
      <protection/>
    </xf>
    <xf numFmtId="168" fontId="4" fillId="0" borderId="5" xfId="0" applyNumberFormat="1" applyFont="1" applyFill="1" applyBorder="1" applyAlignment="1" applyProtection="1">
      <alignment horizontal="center" vertical="center"/>
      <protection/>
    </xf>
    <xf numFmtId="166" fontId="4" fillId="0" borderId="4" xfId="0" applyNumberFormat="1" applyFont="1" applyBorder="1" applyAlignment="1" applyProtection="1">
      <alignment horizontal="center" vertical="center"/>
      <protection/>
    </xf>
    <xf numFmtId="37" fontId="0" fillId="0" borderId="0" xfId="0" applyNumberFormat="1" applyFont="1" applyBorder="1" applyAlignment="1">
      <alignment/>
    </xf>
    <xf numFmtId="0" fontId="4" fillId="0" borderId="12" xfId="0" applyFont="1" applyBorder="1" applyAlignment="1" applyProtection="1">
      <alignment horizontal="center" vertical="center"/>
      <protection/>
    </xf>
    <xf numFmtId="0" fontId="4" fillId="0" borderId="8" xfId="0" applyFont="1" applyBorder="1" applyAlignment="1" applyProtection="1">
      <alignment horizontal="centerContinuous"/>
      <protection/>
    </xf>
    <xf numFmtId="0" fontId="4" fillId="0" borderId="3" xfId="0" applyFont="1" applyBorder="1" applyAlignment="1">
      <alignment horizontal="centerContinuous"/>
    </xf>
    <xf numFmtId="168" fontId="4" fillId="0" borderId="4" xfId="0" applyNumberFormat="1" applyFont="1" applyBorder="1" applyAlignment="1">
      <alignment horizontal="center" vertical="center"/>
    </xf>
    <xf numFmtId="168" fontId="4" fillId="0" borderId="5" xfId="0" applyNumberFormat="1" applyFont="1" applyBorder="1" applyAlignment="1">
      <alignment horizontal="center" vertical="center"/>
    </xf>
    <xf numFmtId="168" fontId="4" fillId="0" borderId="3" xfId="0" applyNumberFormat="1" applyFont="1" applyBorder="1" applyAlignment="1" applyProtection="1" quotePrefix="1">
      <alignment horizontal="center" vertical="center"/>
      <protection/>
    </xf>
    <xf numFmtId="168" fontId="4" fillId="0" borderId="6" xfId="0" applyNumberFormat="1" applyFont="1" applyBorder="1" applyAlignment="1" applyProtection="1" quotePrefix="1">
      <alignment horizontal="center" vertical="center"/>
      <protection/>
    </xf>
    <xf numFmtId="0" fontId="4" fillId="0" borderId="9" xfId="0" applyFont="1" applyBorder="1" applyAlignment="1" applyProtection="1">
      <alignment horizontal="centerContinuous" wrapText="1"/>
      <protection/>
    </xf>
    <xf numFmtId="0" fontId="4" fillId="0" borderId="3" xfId="0" applyFont="1" applyBorder="1" applyAlignment="1">
      <alignment horizontal="centerContinuous" wrapText="1"/>
    </xf>
    <xf numFmtId="0" fontId="4" fillId="0" borderId="3" xfId="0" applyFont="1" applyBorder="1" applyAlignment="1" applyProtection="1" quotePrefix="1">
      <alignment horizontal="center"/>
      <protection/>
    </xf>
    <xf numFmtId="168" fontId="4" fillId="0" borderId="3" xfId="0" applyNumberFormat="1" applyFont="1" applyBorder="1" applyAlignment="1" applyProtection="1">
      <alignment vertical="center"/>
      <protection/>
    </xf>
    <xf numFmtId="0" fontId="5" fillId="0" borderId="0" xfId="0" applyFont="1" applyAlignment="1">
      <alignment horizontal="centerContinuous"/>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7" xfId="0" applyFont="1" applyBorder="1" applyAlignment="1">
      <alignment horizontal="center"/>
    </xf>
    <xf numFmtId="0" fontId="4" fillId="0" borderId="7" xfId="0" applyFont="1" applyBorder="1" applyAlignment="1" quotePrefix="1">
      <alignment horizontal="center"/>
    </xf>
    <xf numFmtId="0" fontId="4" fillId="0" borderId="6" xfId="0" applyFont="1" applyBorder="1" applyAlignment="1" quotePrefix="1">
      <alignment horizontal="center"/>
    </xf>
    <xf numFmtId="0" fontId="4" fillId="0" borderId="5" xfId="0" applyFont="1" applyBorder="1" applyAlignment="1" quotePrefix="1">
      <alignment horizontal="center" vertical="center"/>
    </xf>
    <xf numFmtId="3" fontId="4" fillId="0" borderId="4" xfId="0" applyNumberFormat="1" applyFont="1" applyBorder="1" applyAlignment="1">
      <alignment vertical="center"/>
    </xf>
    <xf numFmtId="168" fontId="4" fillId="0" borderId="4" xfId="0" applyNumberFormat="1" applyFont="1" applyBorder="1" applyAlignment="1">
      <alignment vertical="center"/>
    </xf>
    <xf numFmtId="3" fontId="4" fillId="0" borderId="4" xfId="0" applyNumberFormat="1" applyFont="1" applyBorder="1" applyAlignment="1" quotePrefix="1">
      <alignment horizontal="right" vertical="center"/>
    </xf>
    <xf numFmtId="168" fontId="4" fillId="0" borderId="5" xfId="0" applyNumberFormat="1" applyFont="1" applyBorder="1" applyAlignment="1">
      <alignment vertical="center"/>
    </xf>
    <xf numFmtId="37" fontId="4" fillId="0" borderId="5" xfId="0" applyNumberFormat="1" applyFont="1" applyBorder="1" applyAlignment="1">
      <alignment vertical="center"/>
    </xf>
    <xf numFmtId="168" fontId="4" fillId="0" borderId="4" xfId="0" applyNumberFormat="1" applyFont="1" applyBorder="1" applyAlignment="1" quotePrefix="1">
      <alignment horizontal="right" vertical="center"/>
    </xf>
    <xf numFmtId="0" fontId="4" fillId="0" borderId="6" xfId="0" applyFont="1" applyBorder="1" applyAlignment="1">
      <alignment horizontal="center" vertical="center"/>
    </xf>
    <xf numFmtId="3" fontId="4" fillId="0" borderId="3" xfId="0" applyNumberFormat="1" applyFont="1" applyBorder="1" applyAlignment="1">
      <alignment vertical="center"/>
    </xf>
    <xf numFmtId="168" fontId="4" fillId="0" borderId="3" xfId="0" applyNumberFormat="1" applyFont="1" applyBorder="1" applyAlignment="1">
      <alignment vertical="center"/>
    </xf>
    <xf numFmtId="168" fontId="4" fillId="0" borderId="6" xfId="0" applyNumberFormat="1" applyFont="1" applyBorder="1" applyAlignment="1">
      <alignment vertical="center"/>
    </xf>
    <xf numFmtId="37" fontId="4" fillId="0" borderId="6" xfId="0" applyNumberFormat="1" applyFont="1" applyBorder="1" applyAlignment="1">
      <alignment vertical="center"/>
    </xf>
    <xf numFmtId="0" fontId="4" fillId="0" borderId="12" xfId="0" applyFont="1" applyBorder="1" applyAlignment="1">
      <alignment horizontal="center"/>
    </xf>
    <xf numFmtId="0" fontId="4" fillId="0" borderId="12" xfId="0" applyFont="1" applyBorder="1" applyAlignment="1">
      <alignment vertical="center" wrapText="1"/>
    </xf>
    <xf numFmtId="0" fontId="4" fillId="0" borderId="9" xfId="0" applyFont="1" applyBorder="1" applyAlignment="1" applyProtection="1">
      <alignment horizontal="centerContinuous"/>
      <protection/>
    </xf>
    <xf numFmtId="0" fontId="4" fillId="0" borderId="13" xfId="0" applyFont="1" applyBorder="1" applyAlignment="1">
      <alignment horizontal="centerContinuous"/>
    </xf>
    <xf numFmtId="0" fontId="4" fillId="0" borderId="14" xfId="0" applyFont="1" applyBorder="1" applyAlignment="1" applyProtection="1">
      <alignment horizontal="centerContinuous"/>
      <protection/>
    </xf>
    <xf numFmtId="0" fontId="4" fillId="0" borderId="7" xfId="0" applyFont="1" applyBorder="1" applyAlignment="1">
      <alignment horizontal="centerContinuous"/>
    </xf>
    <xf numFmtId="0" fontId="4" fillId="0" borderId="14" xfId="0" applyFont="1" applyBorder="1" applyAlignment="1">
      <alignment horizontal="centerContinuous"/>
    </xf>
    <xf numFmtId="0" fontId="0" fillId="0" borderId="0" xfId="0" applyFont="1" applyAlignment="1">
      <alignment/>
    </xf>
    <xf numFmtId="0" fontId="4" fillId="0" borderId="5" xfId="0" applyFont="1" applyBorder="1" applyAlignment="1" applyProtection="1">
      <alignment horizontal="left" vertical="center"/>
      <protection/>
    </xf>
    <xf numFmtId="168" fontId="4" fillId="0" borderId="5" xfId="0" applyNumberFormat="1" applyFont="1" applyBorder="1" applyAlignment="1" applyProtection="1">
      <alignment vertical="center"/>
      <protection/>
    </xf>
    <xf numFmtId="3" fontId="4" fillId="0" borderId="5" xfId="0" applyNumberFormat="1" applyFont="1" applyBorder="1" applyAlignment="1" applyProtection="1">
      <alignment vertical="center"/>
      <protection/>
    </xf>
    <xf numFmtId="0" fontId="4" fillId="0" borderId="12" xfId="0" applyFont="1" applyBorder="1" applyAlignment="1" applyProtection="1">
      <alignment vertical="center"/>
      <protection/>
    </xf>
    <xf numFmtId="3" fontId="4" fillId="0" borderId="7" xfId="0" applyNumberFormat="1" applyFont="1" applyBorder="1" applyAlignment="1" applyProtection="1">
      <alignment vertical="center"/>
      <protection/>
    </xf>
    <xf numFmtId="168" fontId="4" fillId="0" borderId="7" xfId="0" applyNumberFormat="1" applyFont="1" applyBorder="1" applyAlignment="1" applyProtection="1">
      <alignment vertical="center"/>
      <protection/>
    </xf>
    <xf numFmtId="168" fontId="4" fillId="0" borderId="12" xfId="0" applyNumberFormat="1" applyFont="1" applyBorder="1" applyAlignment="1" applyProtection="1">
      <alignment vertical="center"/>
      <protection/>
    </xf>
    <xf numFmtId="3" fontId="4" fillId="0" borderId="12" xfId="0" applyNumberFormat="1" applyFont="1" applyBorder="1" applyAlignment="1" applyProtection="1" quotePrefix="1">
      <alignment horizontal="right" vertical="center"/>
      <protection/>
    </xf>
    <xf numFmtId="3" fontId="4" fillId="0" borderId="12"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37" fontId="4" fillId="0" borderId="4" xfId="0" applyNumberFormat="1" applyFont="1" applyBorder="1" applyAlignment="1" applyProtection="1">
      <alignment vertical="center"/>
      <protection/>
    </xf>
    <xf numFmtId="166" fontId="4" fillId="0" borderId="4" xfId="0" applyNumberFormat="1" applyFont="1" applyBorder="1" applyAlignment="1" applyProtection="1">
      <alignment vertical="center"/>
      <protection/>
    </xf>
    <xf numFmtId="166" fontId="4" fillId="0" borderId="4" xfId="0" applyNumberFormat="1" applyFont="1" applyBorder="1" applyAlignment="1" applyProtection="1" quotePrefix="1">
      <alignment horizontal="right" vertical="center"/>
      <protection/>
    </xf>
    <xf numFmtId="166" fontId="4" fillId="0" borderId="5" xfId="0" applyNumberFormat="1" applyFont="1" applyBorder="1" applyAlignment="1" applyProtection="1">
      <alignment vertical="center"/>
      <protection/>
    </xf>
    <xf numFmtId="37" fontId="4" fillId="0" borderId="5" xfId="0" applyNumberFormat="1" applyFont="1" applyBorder="1" applyAlignment="1" applyProtection="1" quotePrefix="1">
      <alignment horizontal="right" vertical="center"/>
      <protection/>
    </xf>
    <xf numFmtId="37" fontId="4" fillId="0" borderId="4" xfId="0" applyNumberFormat="1" applyFont="1" applyBorder="1" applyAlignment="1">
      <alignment vertical="center"/>
    </xf>
    <xf numFmtId="37" fontId="4" fillId="0" borderId="5" xfId="0" applyNumberFormat="1" applyFont="1" applyBorder="1" applyAlignment="1" applyProtection="1">
      <alignment vertical="center"/>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166" fontId="4" fillId="0" borderId="6" xfId="0" applyNumberFormat="1" applyFont="1" applyBorder="1" applyAlignment="1" applyProtection="1">
      <alignment vertical="center"/>
      <protection/>
    </xf>
    <xf numFmtId="37" fontId="4" fillId="0" borderId="6" xfId="0" applyNumberFormat="1" applyFont="1" applyBorder="1" applyAlignment="1" applyProtection="1">
      <alignment vertical="center"/>
      <protection/>
    </xf>
    <xf numFmtId="0" fontId="0" fillId="0" borderId="0" xfId="0" applyAlignment="1">
      <alignment vertical="center" wrapText="1"/>
    </xf>
    <xf numFmtId="0" fontId="4" fillId="0" borderId="5" xfId="0" applyFont="1" applyBorder="1" applyAlignment="1" applyProtection="1">
      <alignment horizontal="left"/>
      <protection/>
    </xf>
    <xf numFmtId="3" fontId="4" fillId="0" borderId="4" xfId="0" applyNumberFormat="1" applyFont="1" applyBorder="1" applyAlignment="1" applyProtection="1">
      <alignment/>
      <protection/>
    </xf>
    <xf numFmtId="168" fontId="4" fillId="0" borderId="4" xfId="0" applyNumberFormat="1" applyFont="1" applyBorder="1" applyAlignment="1" applyProtection="1">
      <alignment/>
      <protection/>
    </xf>
    <xf numFmtId="168" fontId="4" fillId="0" borderId="5" xfId="0" applyNumberFormat="1" applyFont="1" applyBorder="1" applyAlignment="1" applyProtection="1">
      <alignment/>
      <protection/>
    </xf>
    <xf numFmtId="3" fontId="4" fillId="0" borderId="5" xfId="0" applyNumberFormat="1" applyFont="1" applyBorder="1" applyAlignment="1" applyProtection="1">
      <alignment/>
      <protection/>
    </xf>
    <xf numFmtId="168" fontId="4" fillId="0" borderId="4" xfId="0" applyNumberFormat="1" applyFont="1" applyBorder="1" applyAlignment="1" applyProtection="1" quotePrefix="1">
      <alignment horizontal="right"/>
      <protection/>
    </xf>
    <xf numFmtId="177" fontId="4" fillId="0" borderId="4" xfId="0" applyNumberFormat="1" applyFont="1" applyBorder="1" applyAlignment="1" applyProtection="1">
      <alignment/>
      <protection/>
    </xf>
    <xf numFmtId="0" fontId="4" fillId="0" borderId="6" xfId="0" applyFont="1" applyBorder="1" applyAlignment="1" applyProtection="1">
      <alignment horizontal="left"/>
      <protection/>
    </xf>
    <xf numFmtId="3" fontId="4" fillId="0" borderId="3" xfId="0" applyNumberFormat="1" applyFont="1" applyBorder="1" applyAlignment="1" applyProtection="1">
      <alignment/>
      <protection/>
    </xf>
    <xf numFmtId="168" fontId="4" fillId="0" borderId="6" xfId="0" applyNumberFormat="1" applyFont="1" applyBorder="1" applyAlignment="1" applyProtection="1">
      <alignment/>
      <protection/>
    </xf>
    <xf numFmtId="3" fontId="4" fillId="0" borderId="6" xfId="0" applyNumberFormat="1" applyFont="1" applyBorder="1" applyAlignment="1" applyProtection="1">
      <alignment/>
      <protection/>
    </xf>
    <xf numFmtId="168" fontId="4" fillId="0" borderId="3" xfId="0" applyNumberFormat="1" applyFont="1" applyBorder="1" applyAlignment="1" applyProtection="1">
      <alignment/>
      <protection/>
    </xf>
    <xf numFmtId="37" fontId="4" fillId="0" borderId="15" xfId="0" applyNumberFormat="1" applyFont="1" applyBorder="1" applyAlignment="1" applyProtection="1">
      <alignment vertical="center"/>
      <protection/>
    </xf>
    <xf numFmtId="0" fontId="4" fillId="0" borderId="5" xfId="0" applyFont="1" applyBorder="1" applyAlignment="1" applyProtection="1">
      <alignment vertical="center" wrapText="1"/>
      <protection/>
    </xf>
    <xf numFmtId="0" fontId="4" fillId="0" borderId="5" xfId="0" applyFont="1" applyBorder="1" applyAlignment="1" applyProtection="1">
      <alignment horizontal="left" vertical="center" wrapText="1"/>
      <protection/>
    </xf>
    <xf numFmtId="0" fontId="14" fillId="0" borderId="5" xfId="0" applyFont="1" applyBorder="1" applyAlignment="1" applyProtection="1">
      <alignment vertical="center" wrapText="1"/>
      <protection/>
    </xf>
    <xf numFmtId="37" fontId="4" fillId="0" borderId="0" xfId="0" applyNumberFormat="1" applyFont="1" applyBorder="1" applyAlignment="1" applyProtection="1">
      <alignment vertical="center"/>
      <protection/>
    </xf>
    <xf numFmtId="0" fontId="4" fillId="0" borderId="5" xfId="0" applyFont="1" applyBorder="1" applyAlignment="1" applyProtection="1" quotePrefix="1">
      <alignment horizontal="left" vertical="center" wrapText="1"/>
      <protection/>
    </xf>
    <xf numFmtId="0" fontId="4" fillId="0" borderId="14" xfId="0" applyFont="1" applyBorder="1" applyAlignment="1" applyProtection="1">
      <alignment horizontal="center"/>
      <protection/>
    </xf>
    <xf numFmtId="168" fontId="4" fillId="0" borderId="4" xfId="0" applyNumberFormat="1" applyFont="1" applyBorder="1" applyAlignment="1" applyProtection="1">
      <alignment horizontal="right" vertical="center"/>
      <protection/>
    </xf>
    <xf numFmtId="37" fontId="4" fillId="0" borderId="0" xfId="0" applyNumberFormat="1" applyFont="1" applyBorder="1" applyAlignment="1" applyProtection="1" quotePrefix="1">
      <alignment horizontal="right" vertical="center"/>
      <protection/>
    </xf>
    <xf numFmtId="37" fontId="4" fillId="0" borderId="0" xfId="0" applyNumberFormat="1" applyFont="1" applyBorder="1" applyAlignment="1" applyProtection="1">
      <alignment horizontal="right" vertical="center"/>
      <protection/>
    </xf>
    <xf numFmtId="37" fontId="4" fillId="0" borderId="4" xfId="0" applyNumberFormat="1" applyFont="1" applyBorder="1" applyAlignment="1" applyProtection="1" quotePrefix="1">
      <alignment horizontal="right" vertical="center"/>
      <protection/>
    </xf>
    <xf numFmtId="0" fontId="14" fillId="0" borderId="5" xfId="0" applyFont="1" applyBorder="1" applyAlignment="1" applyProtection="1">
      <alignment horizontal="left" vertical="center"/>
      <protection/>
    </xf>
    <xf numFmtId="3" fontId="4" fillId="0" borderId="9" xfId="0" applyNumberFormat="1" applyFont="1" applyBorder="1" applyAlignment="1" applyProtection="1">
      <alignment vertical="center"/>
      <protection/>
    </xf>
    <xf numFmtId="37" fontId="4" fillId="0" borderId="9" xfId="0" applyNumberFormat="1" applyFont="1" applyBorder="1" applyAlignment="1" applyProtection="1">
      <alignment vertical="center"/>
      <protection/>
    </xf>
    <xf numFmtId="0" fontId="0" fillId="0" borderId="0" xfId="0" applyFont="1" applyAlignment="1">
      <alignment vertical="center"/>
    </xf>
    <xf numFmtId="168" fontId="4" fillId="0" borderId="3" xfId="0" applyNumberFormat="1" applyFont="1" applyBorder="1" applyAlignment="1">
      <alignment horizontal="centerContinuous"/>
    </xf>
    <xf numFmtId="168" fontId="4" fillId="0" borderId="9" xfId="0" applyNumberFormat="1" applyFont="1" applyBorder="1" applyAlignment="1">
      <alignment horizontal="centerContinuous"/>
    </xf>
    <xf numFmtId="3" fontId="4" fillId="0" borderId="7" xfId="0" applyNumberFormat="1" applyFont="1" applyBorder="1" applyAlignment="1" applyProtection="1">
      <alignment horizontal="center"/>
      <protection/>
    </xf>
    <xf numFmtId="168" fontId="4" fillId="0" borderId="7" xfId="0" applyNumberFormat="1" applyFont="1" applyBorder="1" applyAlignment="1" applyProtection="1">
      <alignment horizontal="center"/>
      <protection/>
    </xf>
    <xf numFmtId="168" fontId="4" fillId="0" borderId="6" xfId="0" applyNumberFormat="1" applyFont="1" applyBorder="1" applyAlignment="1" applyProtection="1">
      <alignment horizontal="center"/>
      <protection/>
    </xf>
    <xf numFmtId="3" fontId="4" fillId="0" borderId="6" xfId="0" applyNumberFormat="1" applyFont="1" applyBorder="1" applyAlignment="1" applyProtection="1">
      <alignment horizontal="center"/>
      <protection/>
    </xf>
    <xf numFmtId="0" fontId="16" fillId="0" borderId="5" xfId="0" applyFont="1" applyBorder="1" applyAlignment="1" applyProtection="1">
      <alignment horizontal="left" vertical="center"/>
      <protection/>
    </xf>
    <xf numFmtId="0" fontId="4" fillId="0" borderId="5" xfId="0" applyFont="1" applyBorder="1" applyAlignment="1" applyProtection="1">
      <alignment vertical="center"/>
      <protection/>
    </xf>
    <xf numFmtId="3" fontId="4" fillId="0" borderId="5" xfId="0" applyNumberFormat="1" applyFont="1" applyBorder="1" applyAlignment="1">
      <alignment vertical="center"/>
    </xf>
    <xf numFmtId="168" fontId="4" fillId="0" borderId="4" xfId="0" applyNumberFormat="1" applyFont="1" applyBorder="1" applyAlignment="1">
      <alignment horizontal="right" vertical="center"/>
    </xf>
    <xf numFmtId="3" fontId="4" fillId="0" borderId="5" xfId="0" applyNumberFormat="1" applyFont="1" applyBorder="1" applyAlignment="1" applyProtection="1" quotePrefix="1">
      <alignment horizontal="right" vertical="center"/>
      <protection/>
    </xf>
    <xf numFmtId="3" fontId="4" fillId="0" borderId="6" xfId="0" applyNumberFormat="1" applyFont="1" applyBorder="1" applyAlignment="1" applyProtection="1">
      <alignment vertical="center"/>
      <protection/>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Fill="1" applyBorder="1" applyAlignment="1">
      <alignment horizontal="center" vertical="center"/>
    </xf>
    <xf numFmtId="3" fontId="4" fillId="0" borderId="16" xfId="15"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0" fontId="8" fillId="0" borderId="0" xfId="0" applyFont="1" applyAlignment="1">
      <alignment vertical="center" wrapText="1"/>
    </xf>
    <xf numFmtId="3" fontId="4" fillId="0" borderId="5" xfId="0" applyNumberFormat="1" applyFont="1" applyFill="1" applyBorder="1" applyAlignment="1">
      <alignment horizontal="center" vertical="center"/>
    </xf>
    <xf numFmtId="3" fontId="4" fillId="0" borderId="5" xfId="0" applyNumberFormat="1" applyFont="1" applyFill="1" applyBorder="1" applyAlignment="1" quotePrefix="1">
      <alignment horizontal="center" vertical="center"/>
    </xf>
    <xf numFmtId="3" fontId="4" fillId="0" borderId="5" xfId="15" applyNumberFormat="1" applyFont="1" applyFill="1" applyBorder="1" applyAlignment="1">
      <alignment horizontal="center" vertical="center"/>
    </xf>
    <xf numFmtId="0" fontId="4" fillId="0" borderId="2" xfId="0" applyFont="1" applyBorder="1" applyAlignment="1" applyProtection="1">
      <alignment horizontal="centerContinuous" wrapText="1"/>
      <protection/>
    </xf>
    <xf numFmtId="0" fontId="4" fillId="0" borderId="1" xfId="0" applyFont="1" applyBorder="1" applyAlignment="1">
      <alignment horizontal="centerContinuous" wrapText="1"/>
    </xf>
    <xf numFmtId="3" fontId="4" fillId="0" borderId="4" xfId="0" applyNumberFormat="1" applyFont="1" applyBorder="1" applyAlignment="1" applyProtection="1">
      <alignment horizontal="right" vertical="center"/>
      <protection/>
    </xf>
    <xf numFmtId="0" fontId="4" fillId="0" borderId="12" xfId="0" applyFont="1" applyBorder="1" applyAlignment="1" applyProtection="1">
      <alignment horizontal="left" vertical="center"/>
      <protection/>
    </xf>
    <xf numFmtId="3" fontId="4" fillId="0" borderId="7" xfId="0" applyNumberFormat="1" applyFont="1" applyBorder="1" applyAlignment="1" applyProtection="1" quotePrefix="1">
      <alignment horizontal="right" vertical="center"/>
      <protection/>
    </xf>
    <xf numFmtId="0" fontId="4" fillId="0" borderId="0" xfId="0" applyFont="1" applyBorder="1" applyAlignment="1" applyProtection="1">
      <alignment horizontal="center" vertical="center" wrapText="1"/>
      <protection/>
    </xf>
    <xf numFmtId="0" fontId="4" fillId="0" borderId="0" xfId="0" applyFont="1" applyAlignment="1" applyProtection="1" quotePrefix="1">
      <alignment horizontal="left" vertical="center" wrapText="1"/>
      <protection/>
    </xf>
    <xf numFmtId="0" fontId="8" fillId="0" borderId="0" xfId="0" applyFont="1" applyAlignment="1">
      <alignment vertical="center"/>
    </xf>
    <xf numFmtId="0" fontId="0" fillId="0" borderId="0" xfId="0" applyAlignment="1">
      <alignment vertical="center"/>
    </xf>
    <xf numFmtId="0" fontId="4" fillId="0" borderId="6" xfId="0" applyFont="1" applyBorder="1" applyAlignment="1">
      <alignment horizontal="left" vertical="center" indent="1"/>
    </xf>
    <xf numFmtId="37" fontId="4" fillId="0" borderId="3" xfId="0" applyNumberFormat="1" applyFont="1" applyBorder="1" applyAlignment="1">
      <alignment vertical="center"/>
    </xf>
    <xf numFmtId="166" fontId="4" fillId="0" borderId="3" xfId="0" applyNumberFormat="1" applyFont="1" applyBorder="1" applyAlignment="1">
      <alignment vertical="center"/>
    </xf>
    <xf numFmtId="37" fontId="4" fillId="0" borderId="3" xfId="0" applyNumberFormat="1" applyFont="1" applyFill="1" applyBorder="1" applyAlignment="1">
      <alignment vertical="center"/>
    </xf>
    <xf numFmtId="0" fontId="0" fillId="0" borderId="12" xfId="0" applyFont="1" applyBorder="1" applyAlignment="1">
      <alignment horizontal="center"/>
    </xf>
    <xf numFmtId="0" fontId="4" fillId="0" borderId="0" xfId="0" applyFont="1" applyAlignment="1">
      <alignment wrapText="1"/>
    </xf>
    <xf numFmtId="0" fontId="0" fillId="0" borderId="0" xfId="0" applyFont="1" applyAlignment="1">
      <alignment wrapText="1"/>
    </xf>
    <xf numFmtId="0" fontId="5"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4" fillId="0" borderId="15" xfId="0" applyFont="1" applyBorder="1" applyAlignment="1" applyProtection="1">
      <alignment horizontal="center" vertical="center"/>
      <protection/>
    </xf>
    <xf numFmtId="0" fontId="0" fillId="0" borderId="12" xfId="0" applyFont="1" applyBorder="1" applyAlignment="1">
      <alignment vertical="center"/>
    </xf>
    <xf numFmtId="0" fontId="4" fillId="0" borderId="15" xfId="0" applyFont="1" applyBorder="1" applyAlignment="1" applyProtection="1">
      <alignment horizontal="center" vertical="center" wrapText="1"/>
      <protection/>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4" fillId="0" borderId="8" xfId="0" applyFont="1" applyBorder="1" applyAlignment="1" applyProtection="1">
      <alignment horizontal="center" vertical="center" wrapText="1"/>
      <protection/>
    </xf>
    <xf numFmtId="0" fontId="0" fillId="0" borderId="3" xfId="0" applyFont="1" applyBorder="1" applyAlignment="1">
      <alignment horizontal="center" vertical="center" wrapText="1"/>
    </xf>
    <xf numFmtId="1" fontId="4" fillId="0" borderId="8" xfId="0" applyNumberFormat="1" applyFont="1" applyBorder="1" applyAlignment="1">
      <alignment horizontal="center" vertical="center"/>
    </xf>
    <xf numFmtId="1" fontId="0" fillId="0" borderId="3" xfId="0" applyNumberFormat="1" applyFont="1" applyBorder="1" applyAlignment="1">
      <alignment horizontal="center" vertical="center"/>
    </xf>
    <xf numFmtId="1" fontId="4" fillId="0" borderId="9" xfId="0" applyNumberFormat="1" applyFont="1" applyBorder="1" applyAlignment="1">
      <alignment horizontal="center" vertical="center"/>
    </xf>
    <xf numFmtId="0" fontId="5" fillId="0" borderId="0" xfId="0" applyFont="1" applyAlignment="1" applyProtection="1">
      <alignment horizontal="center" vertical="center" wrapText="1"/>
      <protection/>
    </xf>
    <xf numFmtId="0" fontId="0" fillId="0" borderId="0" xfId="0" applyFont="1" applyAlignment="1">
      <alignment horizontal="center" vertical="center" wrapText="1"/>
    </xf>
    <xf numFmtId="0" fontId="0" fillId="0" borderId="12" xfId="0" applyFont="1" applyBorder="1" applyAlignment="1">
      <alignment vertical="center" wrapText="1"/>
    </xf>
    <xf numFmtId="0" fontId="4" fillId="0" borderId="0" xfId="0" applyFont="1" applyAlignment="1" applyProtection="1">
      <alignment horizontal="left" vertical="center" wrapText="1"/>
      <protection/>
    </xf>
    <xf numFmtId="0" fontId="0" fillId="0" borderId="3" xfId="0" applyFont="1" applyBorder="1" applyAlignment="1">
      <alignment vertical="center" wrapText="1"/>
    </xf>
    <xf numFmtId="0" fontId="4" fillId="0" borderId="8" xfId="0" applyFont="1" applyBorder="1" applyAlignment="1" applyProtection="1">
      <alignment horizontal="center" vertical="center"/>
      <protection/>
    </xf>
    <xf numFmtId="0" fontId="0" fillId="0" borderId="3" xfId="0" applyFont="1" applyBorder="1" applyAlignment="1">
      <alignment vertical="center"/>
    </xf>
    <xf numFmtId="0" fontId="4" fillId="0" borderId="8" xfId="0" applyFont="1" applyBorder="1" applyAlignment="1" applyProtection="1" quotePrefix="1">
      <alignment horizontal="center" vertical="center"/>
      <protection/>
    </xf>
    <xf numFmtId="0" fontId="0" fillId="0" borderId="3" xfId="0" applyFont="1" applyBorder="1" applyAlignment="1">
      <alignment horizontal="center" vertical="center"/>
    </xf>
    <xf numFmtId="0" fontId="4" fillId="0" borderId="0" xfId="0" applyFont="1" applyAlignment="1" quotePrefix="1">
      <alignment vertical="center" wrapText="1"/>
    </xf>
    <xf numFmtId="0" fontId="4" fillId="0" borderId="15" xfId="0" applyFont="1" applyBorder="1" applyAlignment="1">
      <alignment horizontal="center" vertical="center" wrapText="1"/>
    </xf>
    <xf numFmtId="0" fontId="0" fillId="0" borderId="5" xfId="0" applyFont="1" applyBorder="1" applyAlignment="1">
      <alignment horizontal="center"/>
    </xf>
    <xf numFmtId="0" fontId="7" fillId="0" borderId="15" xfId="0" applyFont="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1" fontId="0" fillId="0" borderId="3" xfId="0" applyNumberFormat="1" applyBorder="1" applyAlignment="1">
      <alignment horizontal="center" vertical="center"/>
    </xf>
    <xf numFmtId="0" fontId="0" fillId="0" borderId="5" xfId="0" applyFont="1" applyBorder="1" applyAlignment="1">
      <alignment/>
    </xf>
    <xf numFmtId="0" fontId="0" fillId="0" borderId="12" xfId="0" applyFont="1" applyBorder="1" applyAlignment="1">
      <alignment/>
    </xf>
    <xf numFmtId="0" fontId="0" fillId="0" borderId="5"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8" xfId="0" applyFont="1" applyBorder="1" applyAlignment="1" applyProtection="1">
      <alignment/>
      <protection/>
    </xf>
    <xf numFmtId="0" fontId="0" fillId="0" borderId="3" xfId="0" applyFont="1" applyBorder="1" applyAlignment="1">
      <alignment/>
    </xf>
    <xf numFmtId="3" fontId="4" fillId="0" borderId="0" xfId="0" applyNumberFormat="1" applyFont="1" applyAlignment="1">
      <alignment/>
    </xf>
    <xf numFmtId="37" fontId="4" fillId="0" borderId="0" xfId="0" applyNumberFormat="1" applyFont="1" applyAlignment="1">
      <alignment/>
    </xf>
    <xf numFmtId="37" fontId="4" fillId="0" borderId="0" xfId="0" applyNumberFormat="1" applyFont="1" applyBorder="1" applyAlignment="1" applyProtection="1">
      <alignment/>
      <protection/>
    </xf>
    <xf numFmtId="0" fontId="4" fillId="0" borderId="2" xfId="0" applyFont="1" applyBorder="1" applyAlignment="1">
      <alignment vertical="center" wrapText="1"/>
    </xf>
    <xf numFmtId="0" fontId="0" fillId="0" borderId="2" xfId="0" applyFont="1" applyBorder="1" applyAlignment="1">
      <alignment vertical="center"/>
    </xf>
    <xf numFmtId="0" fontId="4" fillId="0" borderId="12" xfId="0" applyFont="1" applyBorder="1" applyAlignment="1">
      <alignment/>
    </xf>
    <xf numFmtId="2" fontId="4" fillId="0" borderId="6" xfId="0" applyNumberFormat="1" applyFont="1" applyBorder="1" applyAlignment="1" applyProtection="1">
      <alignment vertical="center"/>
      <protection/>
    </xf>
    <xf numFmtId="3" fontId="4" fillId="0" borderId="10" xfId="0" applyNumberFormat="1" applyFont="1" applyBorder="1" applyAlignment="1" applyProtection="1">
      <alignment horizontal="center" vertical="center"/>
      <protection/>
    </xf>
    <xf numFmtId="0" fontId="0" fillId="0" borderId="1" xfId="0" applyFont="1" applyBorder="1" applyAlignment="1">
      <alignment horizontal="center" vertical="center"/>
    </xf>
    <xf numFmtId="3" fontId="4" fillId="0" borderId="10" xfId="0" applyNumberFormat="1" applyFont="1" applyBorder="1" applyAlignment="1">
      <alignment horizontal="center" vertical="center"/>
    </xf>
    <xf numFmtId="3" fontId="4" fillId="0" borderId="2" xfId="0" applyNumberFormat="1" applyFont="1" applyBorder="1" applyAlignment="1" applyProtection="1">
      <alignment horizontal="center" vertical="center"/>
      <protection/>
    </xf>
    <xf numFmtId="3" fontId="4" fillId="0" borderId="17" xfId="0" applyNumberFormat="1" applyFont="1" applyBorder="1" applyAlignment="1" applyProtection="1">
      <alignment horizontal="center" vertical="center"/>
      <protection/>
    </xf>
    <xf numFmtId="0" fontId="0" fillId="0" borderId="7" xfId="0" applyFont="1" applyBorder="1" applyAlignment="1">
      <alignment horizontal="center" vertical="center"/>
    </xf>
    <xf numFmtId="3" fontId="4" fillId="0" borderId="17" xfId="0" applyNumberFormat="1" applyFont="1" applyBorder="1" applyAlignment="1">
      <alignment horizontal="center" vertical="center"/>
    </xf>
    <xf numFmtId="3" fontId="4" fillId="0" borderId="14" xfId="0" applyNumberFormat="1" applyFont="1" applyBorder="1" applyAlignment="1" applyProtection="1">
      <alignment horizontal="center" vertical="center"/>
      <protection/>
    </xf>
    <xf numFmtId="37" fontId="4" fillId="0" borderId="16" xfId="0" applyNumberFormat="1" applyFont="1" applyBorder="1" applyAlignment="1" applyProtection="1" quotePrefix="1">
      <alignment horizontal="right" vertical="center"/>
      <protection/>
    </xf>
    <xf numFmtId="3" fontId="4" fillId="0" borderId="8" xfId="0" applyNumberFormat="1" applyFont="1" applyBorder="1" applyAlignment="1" applyProtection="1">
      <alignment horizontal="center" vertical="center"/>
      <protection/>
    </xf>
    <xf numFmtId="3" fontId="4" fillId="0" borderId="6" xfId="0" applyNumberFormat="1" applyFont="1" applyBorder="1" applyAlignment="1" applyProtection="1">
      <alignment horizontal="center" vertical="center"/>
      <protection/>
    </xf>
    <xf numFmtId="0" fontId="0" fillId="0" borderId="6" xfId="0" applyFont="1" applyBorder="1" applyAlignment="1">
      <alignment horizontal="center" vertical="center"/>
    </xf>
    <xf numFmtId="0" fontId="4" fillId="0" borderId="8" xfId="0" applyFont="1" applyBorder="1" applyAlignment="1">
      <alignment horizontal="center" vertical="center"/>
    </xf>
    <xf numFmtId="3" fontId="4" fillId="0" borderId="9" xfId="0" applyNumberFormat="1" applyFont="1" applyBorder="1" applyAlignment="1" applyProtection="1">
      <alignment horizontal="center" vertical="center"/>
      <protection/>
    </xf>
    <xf numFmtId="0" fontId="0" fillId="0" borderId="2" xfId="0" applyFont="1" applyBorder="1" applyAlignment="1">
      <alignment vertical="center" wrapText="1"/>
    </xf>
    <xf numFmtId="0" fontId="4" fillId="0" borderId="1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USER\SHARON\EXCEL\DATA\Annual03\Birth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TAB101"/>
      <sheetName val="TAB102"/>
      <sheetName val="TAB103"/>
      <sheetName val="TAB104"/>
      <sheetName val="TAB105"/>
      <sheetName val="TAB106"/>
      <sheetName val="TAB107"/>
      <sheetName val="TAB108"/>
      <sheetName val="TAB109"/>
      <sheetName val="TAB110"/>
      <sheetName val="TAB111"/>
      <sheetName val="TAB112"/>
      <sheetName val="TAB113"/>
      <sheetName val="TAB114"/>
      <sheetName val="TAB115"/>
      <sheetName val="TAB116"/>
      <sheetName val="TAB117"/>
      <sheetName val="TAB1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43" customWidth="1"/>
    <col min="2" max="16384" width="9.33203125" style="43" customWidth="1"/>
  </cols>
  <sheetData>
    <row r="1" ht="15">
      <c r="A1" s="42" t="s">
        <v>299</v>
      </c>
    </row>
    <row r="2" spans="1:5" ht="16.5">
      <c r="A2" s="44" t="s">
        <v>304</v>
      </c>
      <c r="B2" s="42"/>
      <c r="C2" s="42"/>
      <c r="D2" s="42"/>
      <c r="E2" s="42"/>
    </row>
    <row r="3" spans="1:11" ht="16.5">
      <c r="A3" s="45" t="s">
        <v>305</v>
      </c>
      <c r="B3" s="46"/>
      <c r="C3" s="46"/>
      <c r="D3" s="46"/>
      <c r="E3" s="46"/>
      <c r="F3" s="46"/>
      <c r="G3" s="46"/>
      <c r="H3" s="46"/>
      <c r="I3" s="46"/>
      <c r="J3" s="46"/>
      <c r="K3" s="46"/>
    </row>
    <row r="4" spans="1:5" ht="16.5">
      <c r="A4" s="44" t="s">
        <v>306</v>
      </c>
      <c r="B4" s="42"/>
      <c r="C4" s="42"/>
      <c r="D4" s="42"/>
      <c r="E4" s="42"/>
    </row>
    <row r="5" spans="1:8" ht="16.5">
      <c r="A5" s="45" t="s">
        <v>307</v>
      </c>
      <c r="B5" s="46"/>
      <c r="C5" s="46"/>
      <c r="D5" s="46"/>
      <c r="E5" s="46"/>
      <c r="F5" s="46"/>
      <c r="G5" s="46"/>
      <c r="H5" s="46"/>
    </row>
    <row r="6" spans="1:7" ht="33" customHeight="1">
      <c r="A6" s="47" t="s">
        <v>308</v>
      </c>
      <c r="B6" s="48"/>
      <c r="C6" s="48"/>
      <c r="D6" s="48"/>
      <c r="E6" s="48"/>
      <c r="F6" s="48"/>
      <c r="G6" s="48"/>
    </row>
    <row r="7" spans="1:11" ht="34.5" customHeight="1">
      <c r="A7" s="49" t="s">
        <v>309</v>
      </c>
      <c r="B7" s="46"/>
      <c r="C7" s="46"/>
      <c r="D7" s="46"/>
      <c r="E7" s="46"/>
      <c r="F7" s="46"/>
      <c r="G7" s="46"/>
      <c r="H7" s="46"/>
      <c r="I7" s="46"/>
      <c r="J7" s="46"/>
      <c r="K7" s="46"/>
    </row>
    <row r="8" spans="1:11" ht="16.5">
      <c r="A8" s="45" t="s">
        <v>310</v>
      </c>
      <c r="B8" s="46"/>
      <c r="C8" s="46"/>
      <c r="D8" s="46"/>
      <c r="E8" s="46"/>
      <c r="F8" s="46"/>
      <c r="G8" s="46"/>
      <c r="H8" s="46"/>
      <c r="I8" s="46"/>
      <c r="J8" s="46"/>
      <c r="K8" s="46"/>
    </row>
    <row r="9" spans="1:11" ht="32.25" customHeight="1">
      <c r="A9" s="47" t="s">
        <v>311</v>
      </c>
      <c r="B9" s="48"/>
      <c r="C9" s="48"/>
      <c r="D9" s="48"/>
      <c r="E9" s="48"/>
      <c r="F9" s="48"/>
      <c r="G9" s="48"/>
      <c r="H9" s="48"/>
      <c r="I9" s="48"/>
      <c r="J9" s="48"/>
      <c r="K9" s="48"/>
    </row>
    <row r="10" spans="1:11" ht="16.5">
      <c r="A10" s="45" t="s">
        <v>312</v>
      </c>
      <c r="B10" s="46"/>
      <c r="C10" s="46"/>
      <c r="D10" s="46"/>
      <c r="E10" s="46"/>
      <c r="F10" s="46"/>
      <c r="G10" s="48"/>
      <c r="H10" s="48"/>
      <c r="I10" s="48"/>
      <c r="J10" s="48"/>
      <c r="K10" s="48"/>
    </row>
    <row r="11" spans="1:17" ht="34.5" customHeight="1">
      <c r="A11" s="50" t="s">
        <v>313</v>
      </c>
      <c r="B11" s="51"/>
      <c r="C11" s="51"/>
      <c r="D11" s="51"/>
      <c r="E11" s="51"/>
      <c r="F11" s="51"/>
      <c r="G11" s="51"/>
      <c r="H11" s="51"/>
      <c r="I11" s="51"/>
      <c r="J11" s="51"/>
      <c r="K11" s="51"/>
      <c r="L11" s="46"/>
      <c r="M11" s="46"/>
      <c r="N11" s="46"/>
      <c r="O11" s="46"/>
      <c r="P11" s="46"/>
      <c r="Q11" s="46"/>
    </row>
    <row r="12" spans="1:11" ht="34.5" customHeight="1">
      <c r="A12" s="47" t="s">
        <v>314</v>
      </c>
      <c r="B12" s="48"/>
      <c r="C12" s="48"/>
      <c r="D12" s="48"/>
      <c r="E12" s="48"/>
      <c r="F12" s="48"/>
      <c r="G12" s="48"/>
      <c r="H12" s="48"/>
      <c r="I12" s="48"/>
      <c r="J12" s="48"/>
      <c r="K12" s="48"/>
    </row>
    <row r="13" spans="1:11" ht="34.5" customHeight="1">
      <c r="A13" s="47" t="s">
        <v>315</v>
      </c>
      <c r="B13" s="48"/>
      <c r="C13" s="48"/>
      <c r="D13" s="48"/>
      <c r="E13" s="48"/>
      <c r="F13" s="48"/>
      <c r="G13" s="48"/>
      <c r="H13" s="48"/>
      <c r="I13" s="48"/>
      <c r="J13" s="48"/>
      <c r="K13" s="48"/>
    </row>
    <row r="14" spans="1:11" ht="31.5">
      <c r="A14" s="47" t="s">
        <v>316</v>
      </c>
      <c r="B14" s="48"/>
      <c r="C14" s="48"/>
      <c r="D14" s="48"/>
      <c r="E14" s="48"/>
      <c r="F14" s="48"/>
      <c r="G14" s="48"/>
      <c r="H14" s="48"/>
      <c r="I14" s="48"/>
      <c r="J14" s="48"/>
      <c r="K14" s="48"/>
    </row>
    <row r="15" spans="1:11" ht="31.5">
      <c r="A15" s="47" t="s">
        <v>317</v>
      </c>
      <c r="B15" s="48"/>
      <c r="C15" s="48"/>
      <c r="D15" s="48"/>
      <c r="E15" s="48"/>
      <c r="F15" s="48"/>
      <c r="G15" s="48"/>
      <c r="H15" s="48"/>
      <c r="I15" s="48"/>
      <c r="J15" s="48"/>
      <c r="K15" s="48"/>
    </row>
    <row r="16" spans="1:11" ht="33.75" customHeight="1">
      <c r="A16" s="47" t="s">
        <v>318</v>
      </c>
      <c r="B16" s="48"/>
      <c r="C16" s="48"/>
      <c r="D16" s="48"/>
      <c r="E16" s="48"/>
      <c r="F16" s="48"/>
      <c r="G16" s="48"/>
      <c r="H16" s="48"/>
      <c r="I16" s="48"/>
      <c r="J16" s="48"/>
      <c r="K16" s="48"/>
    </row>
    <row r="17" spans="1:11" ht="19.5" customHeight="1">
      <c r="A17" s="47" t="s">
        <v>319</v>
      </c>
      <c r="B17" s="48"/>
      <c r="C17" s="48"/>
      <c r="D17" s="48"/>
      <c r="E17" s="48"/>
      <c r="F17" s="48"/>
      <c r="G17" s="48"/>
      <c r="H17" s="48"/>
      <c r="I17" s="48"/>
      <c r="J17" s="48"/>
      <c r="K17" s="48"/>
    </row>
    <row r="18" spans="1:11" ht="30.75" customHeight="1">
      <c r="A18" s="47" t="s">
        <v>320</v>
      </c>
      <c r="B18" s="48"/>
      <c r="C18" s="48"/>
      <c r="D18" s="48"/>
      <c r="E18" s="48"/>
      <c r="F18" s="48"/>
      <c r="G18" s="48"/>
      <c r="H18" s="48"/>
      <c r="I18" s="48"/>
      <c r="J18" s="48"/>
      <c r="K18" s="48"/>
    </row>
    <row r="19" spans="1:11" ht="16.5">
      <c r="A19" s="44"/>
      <c r="B19" s="48"/>
      <c r="C19" s="48"/>
      <c r="D19" s="48"/>
      <c r="E19" s="48"/>
      <c r="F19" s="48"/>
      <c r="G19" s="48"/>
      <c r="H19" s="48"/>
      <c r="I19" s="48"/>
      <c r="J19" s="48"/>
      <c r="K19" s="48"/>
    </row>
    <row r="20" spans="1:9" ht="15">
      <c r="A20" s="48"/>
      <c r="B20" s="48"/>
      <c r="C20" s="48"/>
      <c r="D20" s="48"/>
      <c r="E20" s="48"/>
      <c r="F20" s="48"/>
      <c r="G20" s="48"/>
      <c r="H20" s="48"/>
      <c r="I20" s="48"/>
    </row>
    <row r="21" spans="1:9" ht="15">
      <c r="A21" s="48"/>
      <c r="B21" s="48"/>
      <c r="C21" s="48"/>
      <c r="D21" s="48"/>
      <c r="E21" s="48"/>
      <c r="F21" s="48"/>
      <c r="G21" s="48"/>
      <c r="H21" s="48"/>
      <c r="I21" s="48"/>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S25"/>
  <sheetViews>
    <sheetView workbookViewId="0" topLeftCell="A1">
      <selection activeCell="A1" sqref="A1"/>
    </sheetView>
  </sheetViews>
  <sheetFormatPr defaultColWidth="9.33203125" defaultRowHeight="12.75"/>
  <cols>
    <col min="1" max="1" width="18.66015625" style="2" customWidth="1"/>
    <col min="2" max="2" width="11.16015625" style="2" bestFit="1" customWidth="1"/>
    <col min="3" max="3" width="7.83203125" style="2" customWidth="1"/>
    <col min="4" max="4" width="11.16015625" style="2" bestFit="1" customWidth="1"/>
    <col min="5" max="5" width="7.83203125" style="2" customWidth="1"/>
    <col min="6" max="6" width="10.66015625" style="2" bestFit="1" customWidth="1"/>
    <col min="7" max="7" width="7.83203125" style="2" customWidth="1"/>
    <col min="8" max="8" width="10.66015625" style="2" bestFit="1" customWidth="1"/>
    <col min="9" max="9" width="8.5" style="2" customWidth="1"/>
    <col min="10" max="10" width="10.66015625" style="2" bestFit="1" customWidth="1"/>
    <col min="11" max="11" width="7.83203125" style="2" customWidth="1"/>
    <col min="12" max="12" width="10.66015625" style="2" bestFit="1" customWidth="1"/>
    <col min="13" max="13" width="8.16015625" style="2" customWidth="1"/>
    <col min="14" max="14" width="10.66015625" style="2" bestFit="1" customWidth="1"/>
    <col min="15" max="15" width="8.83203125" style="2" customWidth="1"/>
    <col min="16" max="16" width="10.66015625" style="2" bestFit="1" customWidth="1"/>
    <col min="17" max="17" width="8.16015625" style="2" customWidth="1"/>
    <col min="18" max="18" width="9.66015625" style="2" customWidth="1"/>
    <col min="19" max="19" width="10" style="2" customWidth="1"/>
    <col min="20" max="16384" width="9.33203125" style="2" customWidth="1"/>
  </cols>
  <sheetData>
    <row r="2" spans="1:17" ht="12.75">
      <c r="A2" s="52" t="s">
        <v>225</v>
      </c>
      <c r="B2" s="1"/>
      <c r="C2" s="1"/>
      <c r="D2" s="1"/>
      <c r="E2" s="1"/>
      <c r="F2" s="1"/>
      <c r="G2" s="1"/>
      <c r="H2" s="1"/>
      <c r="I2" s="1"/>
      <c r="J2" s="1"/>
      <c r="K2" s="1"/>
      <c r="L2" s="1"/>
      <c r="M2" s="1"/>
      <c r="N2" s="1"/>
      <c r="O2" s="1"/>
      <c r="P2" s="1"/>
      <c r="Q2" s="1"/>
    </row>
    <row r="3" spans="1:17" ht="15" customHeight="1">
      <c r="A3" s="220" t="s">
        <v>293</v>
      </c>
      <c r="B3" s="221"/>
      <c r="C3" s="221"/>
      <c r="D3" s="221"/>
      <c r="E3" s="221"/>
      <c r="F3" s="221"/>
      <c r="G3" s="221"/>
      <c r="H3" s="221"/>
      <c r="I3" s="221"/>
      <c r="J3" s="221"/>
      <c r="K3" s="221"/>
      <c r="L3" s="221"/>
      <c r="M3" s="221"/>
      <c r="N3" s="221"/>
      <c r="O3" s="221"/>
      <c r="P3" s="221"/>
      <c r="Q3" s="221"/>
    </row>
    <row r="4" spans="1:17" ht="15" customHeight="1">
      <c r="A4" s="209" t="s">
        <v>325</v>
      </c>
      <c r="B4" s="221"/>
      <c r="C4" s="221"/>
      <c r="D4" s="221"/>
      <c r="E4" s="221"/>
      <c r="F4" s="221"/>
      <c r="G4" s="221"/>
      <c r="H4" s="221"/>
      <c r="I4" s="221"/>
      <c r="J4" s="221"/>
      <c r="K4" s="221"/>
      <c r="L4" s="221"/>
      <c r="M4" s="221"/>
      <c r="N4" s="221"/>
      <c r="O4" s="221"/>
      <c r="P4" s="221"/>
      <c r="Q4" s="221"/>
    </row>
    <row r="5" spans="1:17" ht="21" customHeight="1">
      <c r="A5" s="226" t="s">
        <v>301</v>
      </c>
      <c r="B5" s="128" t="s">
        <v>46</v>
      </c>
      <c r="C5" s="110"/>
      <c r="D5" s="110"/>
      <c r="E5" s="110"/>
      <c r="F5" s="110"/>
      <c r="G5" s="110"/>
      <c r="H5" s="110"/>
      <c r="I5" s="110"/>
      <c r="J5" s="110"/>
      <c r="K5" s="129"/>
      <c r="L5" s="110"/>
      <c r="M5" s="99"/>
      <c r="N5" s="128" t="s">
        <v>47</v>
      </c>
      <c r="O5" s="110"/>
      <c r="P5" s="110"/>
      <c r="Q5" s="99"/>
    </row>
    <row r="6" spans="1:19" ht="17.25" customHeight="1">
      <c r="A6" s="227"/>
      <c r="B6" s="130" t="s">
        <v>226</v>
      </c>
      <c r="C6" s="131"/>
      <c r="D6" s="130" t="s">
        <v>50</v>
      </c>
      <c r="E6" s="131"/>
      <c r="F6" s="130" t="s">
        <v>51</v>
      </c>
      <c r="G6" s="131"/>
      <c r="H6" s="130" t="s">
        <v>52</v>
      </c>
      <c r="I6" s="131"/>
      <c r="J6" s="130" t="s">
        <v>53</v>
      </c>
      <c r="K6" s="99"/>
      <c r="L6" s="132" t="s">
        <v>58</v>
      </c>
      <c r="M6" s="131"/>
      <c r="N6" s="130" t="s">
        <v>55</v>
      </c>
      <c r="O6" s="131"/>
      <c r="P6" s="130" t="s">
        <v>56</v>
      </c>
      <c r="Q6" s="131"/>
      <c r="R6" s="133"/>
      <c r="S6" s="133"/>
    </row>
    <row r="7" spans="1:19" ht="22.5" customHeight="1">
      <c r="A7" s="228"/>
      <c r="B7" s="74" t="s">
        <v>24</v>
      </c>
      <c r="C7" s="74" t="s">
        <v>57</v>
      </c>
      <c r="D7" s="74" t="s">
        <v>24</v>
      </c>
      <c r="E7" s="74" t="s">
        <v>57</v>
      </c>
      <c r="F7" s="74" t="s">
        <v>24</v>
      </c>
      <c r="G7" s="74" t="s">
        <v>57</v>
      </c>
      <c r="H7" s="74" t="s">
        <v>24</v>
      </c>
      <c r="I7" s="74" t="s">
        <v>57</v>
      </c>
      <c r="J7" s="74" t="s">
        <v>24</v>
      </c>
      <c r="K7" s="56" t="s">
        <v>57</v>
      </c>
      <c r="L7" s="56" t="s">
        <v>24</v>
      </c>
      <c r="M7" s="74" t="s">
        <v>57</v>
      </c>
      <c r="N7" s="74" t="s">
        <v>24</v>
      </c>
      <c r="O7" s="74" t="s">
        <v>57</v>
      </c>
      <c r="P7" s="74" t="s">
        <v>24</v>
      </c>
      <c r="Q7" s="74" t="s">
        <v>57</v>
      </c>
      <c r="R7" s="133"/>
      <c r="S7" s="133"/>
    </row>
    <row r="8" spans="1:19" ht="21" customHeight="1">
      <c r="A8" s="134" t="s">
        <v>125</v>
      </c>
      <c r="B8" s="76">
        <v>102642</v>
      </c>
      <c r="C8" s="77">
        <v>78.44249140236913</v>
      </c>
      <c r="D8" s="76">
        <v>83680</v>
      </c>
      <c r="E8" s="77">
        <v>81.92195484894171</v>
      </c>
      <c r="F8" s="76">
        <v>14259</v>
      </c>
      <c r="G8" s="77">
        <v>63.71313672922252</v>
      </c>
      <c r="H8" s="76">
        <v>466</v>
      </c>
      <c r="I8" s="77">
        <v>73.50157728706624</v>
      </c>
      <c r="J8" s="76">
        <v>3645</v>
      </c>
      <c r="K8" s="135">
        <v>78.64077669902912</v>
      </c>
      <c r="L8" s="136">
        <v>153</v>
      </c>
      <c r="M8" s="77">
        <v>64.01673640167364</v>
      </c>
      <c r="N8" s="76">
        <v>2976</v>
      </c>
      <c r="O8" s="77">
        <v>80.5630752571738</v>
      </c>
      <c r="P8" s="76">
        <v>5333</v>
      </c>
      <c r="Q8" s="77">
        <v>69.77626586418945</v>
      </c>
      <c r="R8" s="133"/>
      <c r="S8" s="133"/>
    </row>
    <row r="9" spans="1:19" ht="21" customHeight="1">
      <c r="A9" s="134" t="s">
        <v>126</v>
      </c>
      <c r="B9" s="76">
        <v>18059</v>
      </c>
      <c r="C9" s="77">
        <v>13.801299197554451</v>
      </c>
      <c r="D9" s="76">
        <v>12347</v>
      </c>
      <c r="E9" s="77">
        <v>12.087600101815049</v>
      </c>
      <c r="F9" s="76">
        <v>4842</v>
      </c>
      <c r="G9" s="77">
        <v>21.635388739946382</v>
      </c>
      <c r="H9" s="76">
        <v>121</v>
      </c>
      <c r="I9" s="77">
        <v>19.085173501577287</v>
      </c>
      <c r="J9" s="76">
        <v>574</v>
      </c>
      <c r="K9" s="135">
        <v>12.38403451995685</v>
      </c>
      <c r="L9" s="136">
        <v>49</v>
      </c>
      <c r="M9" s="77">
        <v>20.502092050209207</v>
      </c>
      <c r="N9" s="76">
        <v>386</v>
      </c>
      <c r="O9" s="77">
        <v>10.44937736870601</v>
      </c>
      <c r="P9" s="76">
        <v>1594</v>
      </c>
      <c r="Q9" s="77">
        <v>20.855684940468404</v>
      </c>
      <c r="R9" s="133"/>
      <c r="S9" s="133"/>
    </row>
    <row r="10" spans="1:19" ht="21" customHeight="1">
      <c r="A10" s="134" t="s">
        <v>127</v>
      </c>
      <c r="B10" s="76">
        <v>9732</v>
      </c>
      <c r="C10" s="77">
        <v>7.437523882307986</v>
      </c>
      <c r="D10" s="76">
        <v>5790</v>
      </c>
      <c r="E10" s="77">
        <v>5.668357057545083</v>
      </c>
      <c r="F10" s="76">
        <v>3213</v>
      </c>
      <c r="G10" s="77">
        <v>14.356568364611261</v>
      </c>
      <c r="H10" s="76">
        <v>46</v>
      </c>
      <c r="I10" s="77">
        <v>7.255520504731862</v>
      </c>
      <c r="J10" s="76">
        <v>403</v>
      </c>
      <c r="K10" s="135">
        <v>8.694714131607336</v>
      </c>
      <c r="L10" s="136">
        <v>37</v>
      </c>
      <c r="M10" s="77">
        <v>15.481171548117153</v>
      </c>
      <c r="N10" s="76">
        <v>321</v>
      </c>
      <c r="O10" s="77">
        <v>8.689767190037898</v>
      </c>
      <c r="P10" s="76">
        <v>685</v>
      </c>
      <c r="Q10" s="77">
        <v>8.962449300013084</v>
      </c>
      <c r="R10" s="133"/>
      <c r="S10" s="133"/>
    </row>
    <row r="11" spans="1:19" ht="21" customHeight="1">
      <c r="A11" s="137" t="s">
        <v>59</v>
      </c>
      <c r="B11" s="138">
        <v>417</v>
      </c>
      <c r="C11" s="139">
        <v>0.3186855177684371</v>
      </c>
      <c r="D11" s="138">
        <v>329</v>
      </c>
      <c r="E11" s="139">
        <v>0.32208799169815755</v>
      </c>
      <c r="F11" s="138">
        <v>66</v>
      </c>
      <c r="G11" s="139">
        <v>0.2949061662198391</v>
      </c>
      <c r="H11" s="138">
        <v>1</v>
      </c>
      <c r="I11" s="78" t="s">
        <v>99</v>
      </c>
      <c r="J11" s="138">
        <v>13</v>
      </c>
      <c r="K11" s="140">
        <v>0.28047464940668826</v>
      </c>
      <c r="L11" s="141" t="s">
        <v>27</v>
      </c>
      <c r="M11" s="141" t="s">
        <v>27</v>
      </c>
      <c r="N11" s="138">
        <v>11</v>
      </c>
      <c r="O11" s="139">
        <v>0.2977801840822956</v>
      </c>
      <c r="P11" s="138">
        <v>31</v>
      </c>
      <c r="Q11" s="139">
        <v>0.4055998953290593</v>
      </c>
      <c r="R11" s="133"/>
      <c r="S11" s="133"/>
    </row>
    <row r="12" spans="1:19" ht="21" customHeight="1">
      <c r="A12" s="81" t="s">
        <v>89</v>
      </c>
      <c r="B12" s="138">
        <v>130850</v>
      </c>
      <c r="C12" s="139">
        <v>100</v>
      </c>
      <c r="D12" s="138">
        <v>102146</v>
      </c>
      <c r="E12" s="139">
        <v>100</v>
      </c>
      <c r="F12" s="138">
        <v>22380</v>
      </c>
      <c r="G12" s="139">
        <v>100</v>
      </c>
      <c r="H12" s="138">
        <v>634</v>
      </c>
      <c r="I12" s="83">
        <v>100</v>
      </c>
      <c r="J12" s="138">
        <v>4635</v>
      </c>
      <c r="K12" s="140">
        <v>100</v>
      </c>
      <c r="L12" s="142">
        <v>239</v>
      </c>
      <c r="M12" s="83">
        <v>100</v>
      </c>
      <c r="N12" s="138">
        <v>3694</v>
      </c>
      <c r="O12" s="139">
        <v>100</v>
      </c>
      <c r="P12" s="138">
        <v>7643</v>
      </c>
      <c r="Q12" s="139">
        <v>100</v>
      </c>
      <c r="R12" s="133"/>
      <c r="S12" s="133"/>
    </row>
    <row r="13" spans="1:17" ht="42" customHeight="1">
      <c r="A13" s="245" t="s">
        <v>239</v>
      </c>
      <c r="B13" s="223"/>
      <c r="C13" s="223"/>
      <c r="D13" s="223"/>
      <c r="E13" s="223"/>
      <c r="F13" s="223"/>
      <c r="G13" s="223"/>
      <c r="H13" s="223"/>
      <c r="I13" s="223"/>
      <c r="J13" s="223"/>
      <c r="K13" s="223"/>
      <c r="L13" s="223"/>
      <c r="M13" s="223"/>
      <c r="N13" s="223"/>
      <c r="O13" s="223"/>
      <c r="P13" s="223"/>
      <c r="Q13" s="223"/>
    </row>
    <row r="14" spans="1:17" ht="29.25" customHeight="1">
      <c r="A14" s="222" t="s">
        <v>238</v>
      </c>
      <c r="B14" s="223"/>
      <c r="C14" s="223"/>
      <c r="D14" s="223"/>
      <c r="E14" s="223"/>
      <c r="F14" s="223"/>
      <c r="G14" s="223"/>
      <c r="H14" s="223"/>
      <c r="I14" s="223"/>
      <c r="J14" s="223"/>
      <c r="K14" s="223"/>
      <c r="L14" s="223"/>
      <c r="M14" s="223"/>
      <c r="N14" s="223"/>
      <c r="O14" s="223"/>
      <c r="P14" s="223"/>
      <c r="Q14" s="223"/>
    </row>
    <row r="15" spans="1:17" ht="12.75">
      <c r="A15" s="229" t="s">
        <v>330</v>
      </c>
      <c r="B15" s="230"/>
      <c r="C15" s="230"/>
      <c r="D15" s="230"/>
      <c r="E15" s="230"/>
      <c r="F15" s="230"/>
      <c r="G15" s="230"/>
      <c r="H15" s="230"/>
      <c r="I15" s="230"/>
      <c r="J15" s="230"/>
      <c r="K15" s="230"/>
      <c r="L15" s="230"/>
      <c r="M15" s="230"/>
      <c r="N15" s="230"/>
      <c r="O15" s="230"/>
      <c r="P15" s="230"/>
      <c r="Q15" s="230"/>
    </row>
    <row r="17" spans="2:16" ht="12.75">
      <c r="B17" s="261"/>
      <c r="D17" s="261"/>
      <c r="F17" s="261"/>
      <c r="H17" s="261"/>
      <c r="J17" s="261"/>
      <c r="N17" s="261">
        <f>SUM(N8:N12)</f>
        <v>7388</v>
      </c>
      <c r="P17" s="261">
        <f>SUM(P8:P12)</f>
        <v>15286</v>
      </c>
    </row>
    <row r="24" ht="12.75">
      <c r="I24" s="22"/>
    </row>
    <row r="25" ht="12.75">
      <c r="I25" s="22"/>
    </row>
  </sheetData>
  <mergeCells count="6">
    <mergeCell ref="A14:Q14"/>
    <mergeCell ref="A15:Q15"/>
    <mergeCell ref="A3:Q3"/>
    <mergeCell ref="A4:Q4"/>
    <mergeCell ref="A5:A7"/>
    <mergeCell ref="A13:Q13"/>
  </mergeCells>
  <printOptions horizontalCentered="1"/>
  <pageMargins left="0.25" right="0" top="1" bottom="1" header="0.5" footer="0.5"/>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pageSetUpPr fitToPage="1"/>
  </sheetPr>
  <dimension ref="A2:Q17"/>
  <sheetViews>
    <sheetView workbookViewId="0" topLeftCell="A1">
      <selection activeCell="A1" sqref="A1"/>
    </sheetView>
  </sheetViews>
  <sheetFormatPr defaultColWidth="9.33203125" defaultRowHeight="12.75"/>
  <cols>
    <col min="1" max="1" width="19.5" style="2" customWidth="1"/>
    <col min="2" max="2" width="12" style="2" bestFit="1" customWidth="1"/>
    <col min="3" max="3" width="9" style="2" bestFit="1" customWidth="1"/>
    <col min="4" max="4" width="12" style="2" bestFit="1" customWidth="1"/>
    <col min="5" max="5" width="9" style="2" bestFit="1" customWidth="1"/>
    <col min="6" max="6" width="10.66015625" style="2" bestFit="1" customWidth="1"/>
    <col min="7" max="7" width="9" style="2" bestFit="1" customWidth="1"/>
    <col min="8" max="8" width="10.66015625" style="2" bestFit="1" customWidth="1"/>
    <col min="9" max="9" width="9" style="2" bestFit="1" customWidth="1"/>
    <col min="10" max="10" width="10.66015625" style="2" bestFit="1" customWidth="1"/>
    <col min="11" max="11" width="9" style="2" bestFit="1" customWidth="1"/>
    <col min="12" max="12" width="10.66015625" style="2" bestFit="1" customWidth="1"/>
    <col min="13" max="13" width="8.83203125" style="2" customWidth="1"/>
    <col min="14" max="14" width="10.66015625" style="2" bestFit="1" customWidth="1"/>
    <col min="15" max="15" width="8.83203125" style="2" customWidth="1"/>
    <col min="16" max="16" width="10.66015625" style="2" bestFit="1" customWidth="1"/>
    <col min="17" max="17" width="8.83203125" style="2" customWidth="1"/>
    <col min="18" max="16384" width="9.33203125" style="2" customWidth="1"/>
  </cols>
  <sheetData>
    <row r="2" spans="1:17" ht="12.75">
      <c r="A2" s="52" t="s">
        <v>149</v>
      </c>
      <c r="B2" s="1"/>
      <c r="C2" s="1"/>
      <c r="D2" s="1"/>
      <c r="E2" s="1"/>
      <c r="F2" s="1"/>
      <c r="G2" s="1"/>
      <c r="H2" s="1"/>
      <c r="I2" s="1"/>
      <c r="J2" s="1"/>
      <c r="K2" s="1"/>
      <c r="L2" s="1"/>
      <c r="M2" s="1"/>
      <c r="N2" s="1"/>
      <c r="O2" s="1"/>
      <c r="P2" s="1"/>
      <c r="Q2" s="1"/>
    </row>
    <row r="3" spans="1:17" ht="12.75">
      <c r="A3" s="53" t="s">
        <v>150</v>
      </c>
      <c r="B3" s="1"/>
      <c r="C3" s="1"/>
      <c r="D3" s="1"/>
      <c r="E3" s="1"/>
      <c r="F3" s="1"/>
      <c r="G3" s="1"/>
      <c r="H3" s="1"/>
      <c r="I3" s="1"/>
      <c r="J3" s="1"/>
      <c r="K3" s="1"/>
      <c r="L3" s="1"/>
      <c r="M3" s="1"/>
      <c r="N3" s="1"/>
      <c r="O3" s="1"/>
      <c r="P3" s="1"/>
      <c r="Q3" s="1"/>
    </row>
    <row r="4" spans="1:17" ht="13.5" customHeight="1">
      <c r="A4" s="52" t="s">
        <v>325</v>
      </c>
      <c r="B4" s="1"/>
      <c r="C4" s="1"/>
      <c r="D4" s="1"/>
      <c r="E4" s="1"/>
      <c r="F4" s="1"/>
      <c r="G4" s="1"/>
      <c r="H4" s="1"/>
      <c r="I4" s="1"/>
      <c r="J4" s="1"/>
      <c r="K4" s="1"/>
      <c r="L4" s="1"/>
      <c r="M4" s="1"/>
      <c r="N4" s="1"/>
      <c r="O4" s="1"/>
      <c r="P4" s="1"/>
      <c r="Q4" s="1"/>
    </row>
    <row r="5" spans="1:17" ht="12.75">
      <c r="A5" s="226" t="s">
        <v>257</v>
      </c>
      <c r="B5" s="55" t="s">
        <v>46</v>
      </c>
      <c r="C5" s="25"/>
      <c r="D5" s="25"/>
      <c r="E5" s="25"/>
      <c r="F5" s="25"/>
      <c r="G5" s="25"/>
      <c r="H5" s="25"/>
      <c r="I5" s="25"/>
      <c r="J5" s="25"/>
      <c r="K5" s="85"/>
      <c r="L5" s="25"/>
      <c r="M5" s="24"/>
      <c r="N5" s="55" t="s">
        <v>47</v>
      </c>
      <c r="O5" s="25"/>
      <c r="P5" s="25"/>
      <c r="Q5" s="24"/>
    </row>
    <row r="6" spans="1:17" ht="12.75">
      <c r="A6" s="247"/>
      <c r="B6" s="98" t="s">
        <v>49</v>
      </c>
      <c r="C6" s="99"/>
      <c r="D6" s="128" t="s">
        <v>50</v>
      </c>
      <c r="E6" s="99"/>
      <c r="F6" s="128" t="s">
        <v>51</v>
      </c>
      <c r="G6" s="99"/>
      <c r="H6" s="128" t="s">
        <v>52</v>
      </c>
      <c r="I6" s="99"/>
      <c r="J6" s="128" t="s">
        <v>53</v>
      </c>
      <c r="K6" s="99"/>
      <c r="L6" s="110" t="s">
        <v>58</v>
      </c>
      <c r="M6" s="99"/>
      <c r="N6" s="128" t="s">
        <v>55</v>
      </c>
      <c r="O6" s="99"/>
      <c r="P6" s="128" t="s">
        <v>56</v>
      </c>
      <c r="Q6" s="99"/>
    </row>
    <row r="7" spans="1:17" ht="12.75">
      <c r="A7" s="217"/>
      <c r="B7" s="74" t="s">
        <v>24</v>
      </c>
      <c r="C7" s="74" t="s">
        <v>57</v>
      </c>
      <c r="D7" s="74" t="s">
        <v>24</v>
      </c>
      <c r="E7" s="74" t="s">
        <v>57</v>
      </c>
      <c r="F7" s="74" t="s">
        <v>24</v>
      </c>
      <c r="G7" s="74" t="s">
        <v>57</v>
      </c>
      <c r="H7" s="74" t="s">
        <v>24</v>
      </c>
      <c r="I7" s="74" t="s">
        <v>57</v>
      </c>
      <c r="J7" s="74" t="s">
        <v>24</v>
      </c>
      <c r="K7" s="56" t="s">
        <v>57</v>
      </c>
      <c r="L7" s="56" t="s">
        <v>24</v>
      </c>
      <c r="M7" s="74" t="s">
        <v>57</v>
      </c>
      <c r="N7" s="74" t="s">
        <v>24</v>
      </c>
      <c r="O7" s="74" t="s">
        <v>57</v>
      </c>
      <c r="P7" s="74" t="s">
        <v>24</v>
      </c>
      <c r="Q7" s="74" t="s">
        <v>57</v>
      </c>
    </row>
    <row r="8" spans="1:17" ht="19.5" customHeight="1">
      <c r="A8" s="75" t="s">
        <v>151</v>
      </c>
      <c r="B8" s="144">
        <v>776</v>
      </c>
      <c r="C8" s="145">
        <v>0.5930454719144058</v>
      </c>
      <c r="D8" s="144">
        <v>457</v>
      </c>
      <c r="E8" s="145">
        <v>0.4473988212950091</v>
      </c>
      <c r="F8" s="144">
        <v>291</v>
      </c>
      <c r="G8" s="145">
        <v>1.3002680965147453</v>
      </c>
      <c r="H8" s="144">
        <v>6</v>
      </c>
      <c r="I8" s="145">
        <v>0.9463722397476341</v>
      </c>
      <c r="J8" s="144">
        <v>14</v>
      </c>
      <c r="K8" s="147">
        <v>0.30204962243797195</v>
      </c>
      <c r="L8" s="146" t="s">
        <v>296</v>
      </c>
      <c r="M8" s="146" t="s">
        <v>296</v>
      </c>
      <c r="N8" s="144">
        <v>10</v>
      </c>
      <c r="O8" s="145">
        <v>0.2707092582566324</v>
      </c>
      <c r="P8" s="144">
        <v>37</v>
      </c>
      <c r="Q8" s="145">
        <v>0.48410310087661906</v>
      </c>
    </row>
    <row r="9" spans="1:17" ht="19.5" customHeight="1">
      <c r="A9" s="75" t="s">
        <v>152</v>
      </c>
      <c r="B9" s="149">
        <v>1459</v>
      </c>
      <c r="C9" s="145">
        <v>1.11501719526175</v>
      </c>
      <c r="D9" s="144">
        <v>912</v>
      </c>
      <c r="E9" s="145">
        <v>0.8928396608775674</v>
      </c>
      <c r="F9" s="144">
        <v>509</v>
      </c>
      <c r="G9" s="145">
        <v>2.2743521000893656</v>
      </c>
      <c r="H9" s="144">
        <v>2</v>
      </c>
      <c r="I9" s="146" t="s">
        <v>99</v>
      </c>
      <c r="J9" s="144">
        <v>28</v>
      </c>
      <c r="K9" s="147">
        <v>0.6040992448759439</v>
      </c>
      <c r="L9" s="150">
        <v>2</v>
      </c>
      <c r="M9" s="146" t="s">
        <v>99</v>
      </c>
      <c r="N9" s="144">
        <v>25</v>
      </c>
      <c r="O9" s="145">
        <v>0.676773145641581</v>
      </c>
      <c r="P9" s="144">
        <v>66</v>
      </c>
      <c r="Q9" s="145">
        <v>0.8635352610231585</v>
      </c>
    </row>
    <row r="10" spans="1:17" ht="19.5" customHeight="1">
      <c r="A10" s="75" t="s">
        <v>240</v>
      </c>
      <c r="B10" s="144">
        <v>8543</v>
      </c>
      <c r="C10" s="145">
        <v>6.528849828047383</v>
      </c>
      <c r="D10" s="144">
        <v>5741</v>
      </c>
      <c r="E10" s="145">
        <v>5.620386505590038</v>
      </c>
      <c r="F10" s="144">
        <v>2392</v>
      </c>
      <c r="G10" s="145">
        <v>10.68811438784629</v>
      </c>
      <c r="H10" s="144">
        <v>22</v>
      </c>
      <c r="I10" s="145">
        <v>3.4700315457413247</v>
      </c>
      <c r="J10" s="144">
        <v>325</v>
      </c>
      <c r="K10" s="147">
        <v>7.011866235167206</v>
      </c>
      <c r="L10" s="150">
        <v>7</v>
      </c>
      <c r="M10" s="145">
        <v>2.928870292887029</v>
      </c>
      <c r="N10" s="144">
        <v>223</v>
      </c>
      <c r="O10" s="145">
        <v>6.036816459122902</v>
      </c>
      <c r="P10" s="144">
        <v>406</v>
      </c>
      <c r="Q10" s="145">
        <v>5.3120502420515505</v>
      </c>
    </row>
    <row r="11" spans="1:17" ht="19.5" customHeight="1">
      <c r="A11" s="75" t="s">
        <v>153</v>
      </c>
      <c r="B11" s="144">
        <v>120050</v>
      </c>
      <c r="C11" s="145">
        <v>91.74627435995416</v>
      </c>
      <c r="D11" s="144">
        <v>95022</v>
      </c>
      <c r="E11" s="145">
        <v>93.02566914025023</v>
      </c>
      <c r="F11" s="144">
        <v>19187</v>
      </c>
      <c r="G11" s="145">
        <v>85.73279714030384</v>
      </c>
      <c r="H11" s="144">
        <v>604</v>
      </c>
      <c r="I11" s="145">
        <v>95.26813880126183</v>
      </c>
      <c r="J11" s="144">
        <v>4266</v>
      </c>
      <c r="K11" s="147">
        <v>92.03883495145631</v>
      </c>
      <c r="L11" s="150">
        <v>230</v>
      </c>
      <c r="M11" s="145">
        <v>96.23430962343096</v>
      </c>
      <c r="N11" s="144">
        <v>3436</v>
      </c>
      <c r="O11" s="145">
        <v>93.01570113697889</v>
      </c>
      <c r="P11" s="144">
        <v>7132</v>
      </c>
      <c r="Q11" s="145">
        <v>93.31414366086615</v>
      </c>
    </row>
    <row r="12" spans="1:17" ht="19.5" customHeight="1">
      <c r="A12" s="88" t="s">
        <v>89</v>
      </c>
      <c r="B12" s="151">
        <v>130850</v>
      </c>
      <c r="C12" s="152">
        <v>100</v>
      </c>
      <c r="D12" s="151">
        <v>102146</v>
      </c>
      <c r="E12" s="152">
        <v>100</v>
      </c>
      <c r="F12" s="151">
        <v>22380</v>
      </c>
      <c r="G12" s="152">
        <v>100</v>
      </c>
      <c r="H12" s="151">
        <v>634</v>
      </c>
      <c r="I12" s="152">
        <v>100</v>
      </c>
      <c r="J12" s="151">
        <v>4635</v>
      </c>
      <c r="K12" s="153">
        <v>100</v>
      </c>
      <c r="L12" s="154">
        <v>239</v>
      </c>
      <c r="M12" s="152">
        <v>100</v>
      </c>
      <c r="N12" s="151">
        <v>3694</v>
      </c>
      <c r="O12" s="152">
        <v>100</v>
      </c>
      <c r="P12" s="151">
        <v>7643</v>
      </c>
      <c r="Q12" s="152">
        <v>100</v>
      </c>
    </row>
    <row r="13" spans="1:17" ht="18.75" customHeight="1">
      <c r="A13" s="75" t="s">
        <v>154</v>
      </c>
      <c r="B13" s="267">
        <v>3310.882</v>
      </c>
      <c r="C13" s="268"/>
      <c r="D13" s="267">
        <v>3363.504</v>
      </c>
      <c r="E13" s="268"/>
      <c r="F13" s="267">
        <v>3089.674</v>
      </c>
      <c r="G13" s="268"/>
      <c r="H13" s="267">
        <v>3401.273</v>
      </c>
      <c r="I13" s="268"/>
      <c r="J13" s="267">
        <v>3209.508</v>
      </c>
      <c r="K13" s="268"/>
      <c r="L13" s="269">
        <v>3324.393</v>
      </c>
      <c r="M13" s="268"/>
      <c r="N13" s="270">
        <v>3267.737</v>
      </c>
      <c r="O13" s="268"/>
      <c r="P13" s="267">
        <v>3328.813</v>
      </c>
      <c r="Q13" s="268"/>
    </row>
    <row r="14" spans="1:17" ht="18.75" customHeight="1">
      <c r="A14" s="97" t="s">
        <v>155</v>
      </c>
      <c r="B14" s="271">
        <v>3361.02</v>
      </c>
      <c r="C14" s="272"/>
      <c r="D14" s="271">
        <v>3402.209</v>
      </c>
      <c r="E14" s="272"/>
      <c r="F14" s="271">
        <v>3174.58</v>
      </c>
      <c r="G14" s="272"/>
      <c r="H14" s="271">
        <v>3412.5</v>
      </c>
      <c r="I14" s="272"/>
      <c r="J14" s="271">
        <v>3232.153</v>
      </c>
      <c r="K14" s="272"/>
      <c r="L14" s="273">
        <v>3334.667</v>
      </c>
      <c r="M14" s="272"/>
      <c r="N14" s="274">
        <v>3289.21</v>
      </c>
      <c r="O14" s="272"/>
      <c r="P14" s="271">
        <v>3372.781</v>
      </c>
      <c r="Q14" s="272"/>
    </row>
    <row r="15" spans="1:17" ht="39" customHeight="1">
      <c r="A15" s="210" t="s">
        <v>241</v>
      </c>
      <c r="B15" s="223"/>
      <c r="C15" s="223"/>
      <c r="D15" s="223"/>
      <c r="E15" s="223"/>
      <c r="F15" s="223"/>
      <c r="G15" s="223"/>
      <c r="H15" s="223"/>
      <c r="I15" s="223"/>
      <c r="J15" s="223"/>
      <c r="K15" s="223"/>
      <c r="L15" s="223"/>
      <c r="M15" s="223"/>
      <c r="N15" s="223"/>
      <c r="O15" s="223"/>
      <c r="P15" s="223"/>
      <c r="Q15" s="223"/>
    </row>
    <row r="16" spans="1:17" ht="24" customHeight="1">
      <c r="A16" s="222" t="s">
        <v>236</v>
      </c>
      <c r="B16" s="223"/>
      <c r="C16" s="223"/>
      <c r="D16" s="223"/>
      <c r="E16" s="223"/>
      <c r="F16" s="223"/>
      <c r="G16" s="223"/>
      <c r="H16" s="223"/>
      <c r="I16" s="223"/>
      <c r="J16" s="223"/>
      <c r="K16" s="223"/>
      <c r="L16" s="223"/>
      <c r="M16" s="223"/>
      <c r="N16" s="223"/>
      <c r="O16" s="223"/>
      <c r="P16" s="223"/>
      <c r="Q16" s="223"/>
    </row>
    <row r="17" spans="1:17" ht="12.75">
      <c r="A17" s="229" t="s">
        <v>330</v>
      </c>
      <c r="B17" s="230"/>
      <c r="C17" s="230"/>
      <c r="D17" s="230"/>
      <c r="E17" s="230"/>
      <c r="F17" s="230"/>
      <c r="G17" s="230"/>
      <c r="H17" s="230"/>
      <c r="I17" s="230"/>
      <c r="J17" s="230"/>
      <c r="K17" s="230"/>
      <c r="L17" s="230"/>
      <c r="M17" s="230"/>
      <c r="N17" s="230"/>
      <c r="O17" s="230"/>
      <c r="P17" s="230"/>
      <c r="Q17" s="230"/>
    </row>
  </sheetData>
  <mergeCells count="20">
    <mergeCell ref="P14:Q14"/>
    <mergeCell ref="A15:Q15"/>
    <mergeCell ref="A16:Q16"/>
    <mergeCell ref="A17:Q17"/>
    <mergeCell ref="L13:M13"/>
    <mergeCell ref="N13:O13"/>
    <mergeCell ref="P13:Q13"/>
    <mergeCell ref="B14:C14"/>
    <mergeCell ref="D14:E14"/>
    <mergeCell ref="F14:G14"/>
    <mergeCell ref="H14:I14"/>
    <mergeCell ref="J14:K14"/>
    <mergeCell ref="L14:M14"/>
    <mergeCell ref="N14:O14"/>
    <mergeCell ref="A5:A7"/>
    <mergeCell ref="B13:C13"/>
    <mergeCell ref="D13:E13"/>
    <mergeCell ref="F13:G13"/>
    <mergeCell ref="H13:I13"/>
    <mergeCell ref="J13:K13"/>
  </mergeCells>
  <printOptions horizontalCentered="1"/>
  <pageMargins left="0.5" right="0.5" top="1" bottom="1" header="0" footer="0"/>
  <pageSetup fitToHeight="1" fitToWidth="1" horizontalDpi="300" verticalDpi="300" orientation="landscape" scale="79" r:id="rId1"/>
</worksheet>
</file>

<file path=xl/worksheets/sheet12.xml><?xml version="1.0" encoding="utf-8"?>
<worksheet xmlns="http://schemas.openxmlformats.org/spreadsheetml/2006/main" xmlns:r="http://schemas.openxmlformats.org/officeDocument/2006/relationships">
  <sheetPr>
    <pageSetUpPr fitToPage="1"/>
  </sheetPr>
  <dimension ref="A2:Q104"/>
  <sheetViews>
    <sheetView workbookViewId="0" topLeftCell="A1">
      <selection activeCell="A1" sqref="A1"/>
    </sheetView>
  </sheetViews>
  <sheetFormatPr defaultColWidth="9.33203125" defaultRowHeight="12.75"/>
  <cols>
    <col min="1" max="1" width="23.66015625" style="2" customWidth="1"/>
    <col min="2" max="2" width="11.16015625" style="2" bestFit="1" customWidth="1"/>
    <col min="3" max="3" width="8.33203125" style="2" customWidth="1"/>
    <col min="4" max="4" width="11.16015625" style="2" bestFit="1" customWidth="1"/>
    <col min="5" max="5" width="8.16015625" style="2" bestFit="1" customWidth="1"/>
    <col min="6" max="6" width="11.16015625" style="2" customWidth="1"/>
    <col min="7" max="7" width="9.83203125" style="2" bestFit="1" customWidth="1"/>
    <col min="8" max="8" width="12.16015625" style="2" customWidth="1"/>
    <col min="9" max="9" width="6.16015625" style="2" customWidth="1"/>
    <col min="10" max="10" width="11.33203125" style="2" customWidth="1"/>
    <col min="11" max="11" width="7.16015625" style="2" customWidth="1"/>
    <col min="12" max="12" width="10.66015625" style="2" bestFit="1" customWidth="1"/>
    <col min="13" max="13" width="6.16015625" style="2" customWidth="1"/>
    <col min="14" max="14" width="12.16015625" style="2" customWidth="1"/>
    <col min="15" max="15" width="7.16015625" style="2" customWidth="1"/>
    <col min="16" max="16" width="12.16015625" style="2" bestFit="1" customWidth="1"/>
    <col min="17" max="17" width="6.16015625" style="2" customWidth="1"/>
    <col min="18" max="16384" width="9.33203125" style="2" customWidth="1"/>
  </cols>
  <sheetData>
    <row r="2" spans="1:17" ht="12.75">
      <c r="A2" s="52" t="s">
        <v>128</v>
      </c>
      <c r="B2" s="1"/>
      <c r="C2" s="1"/>
      <c r="D2" s="1"/>
      <c r="E2" s="1"/>
      <c r="F2" s="1"/>
      <c r="G2" s="1"/>
      <c r="H2" s="1"/>
      <c r="I2" s="1"/>
      <c r="J2" s="1"/>
      <c r="K2" s="1"/>
      <c r="L2" s="1"/>
      <c r="M2" s="1"/>
      <c r="N2" s="1"/>
      <c r="O2" s="1"/>
      <c r="P2" s="1"/>
      <c r="Q2" s="1"/>
    </row>
    <row r="3" spans="1:17" ht="14.25">
      <c r="A3" s="53" t="s">
        <v>302</v>
      </c>
      <c r="B3" s="1"/>
      <c r="C3" s="1"/>
      <c r="D3" s="1"/>
      <c r="E3" s="1"/>
      <c r="F3" s="1"/>
      <c r="G3" s="1"/>
      <c r="H3" s="1"/>
      <c r="I3" s="1"/>
      <c r="J3" s="1"/>
      <c r="K3" s="1"/>
      <c r="L3" s="1"/>
      <c r="M3" s="1"/>
      <c r="N3" s="1"/>
      <c r="O3" s="1"/>
      <c r="P3" s="1"/>
      <c r="Q3" s="1"/>
    </row>
    <row r="4" spans="1:17" ht="12.75">
      <c r="A4" s="53" t="s">
        <v>156</v>
      </c>
      <c r="B4" s="1"/>
      <c r="C4" s="1"/>
      <c r="D4" s="1"/>
      <c r="E4" s="1"/>
      <c r="F4" s="1"/>
      <c r="G4" s="1"/>
      <c r="H4" s="1"/>
      <c r="I4" s="1"/>
      <c r="J4" s="1"/>
      <c r="K4" s="1"/>
      <c r="L4" s="1"/>
      <c r="M4" s="1"/>
      <c r="N4" s="1"/>
      <c r="O4" s="1"/>
      <c r="P4" s="1"/>
      <c r="Q4" s="1"/>
    </row>
    <row r="5" spans="1:17" ht="12.75">
      <c r="A5" s="52" t="s">
        <v>325</v>
      </c>
      <c r="B5" s="1"/>
      <c r="C5" s="1"/>
      <c r="D5" s="1"/>
      <c r="E5" s="1"/>
      <c r="F5" s="1"/>
      <c r="G5" s="1"/>
      <c r="H5" s="1"/>
      <c r="I5" s="1"/>
      <c r="J5" s="1"/>
      <c r="K5" s="1"/>
      <c r="L5" s="1"/>
      <c r="M5" s="1"/>
      <c r="N5" s="1"/>
      <c r="O5" s="1"/>
      <c r="P5" s="1"/>
      <c r="Q5" s="1"/>
    </row>
    <row r="6" spans="1:17" ht="12.75">
      <c r="A6" s="226" t="s">
        <v>301</v>
      </c>
      <c r="B6" s="55" t="s">
        <v>46</v>
      </c>
      <c r="C6" s="25"/>
      <c r="D6" s="25"/>
      <c r="E6" s="25"/>
      <c r="F6" s="25"/>
      <c r="G6" s="25"/>
      <c r="H6" s="25"/>
      <c r="I6" s="25"/>
      <c r="J6" s="25"/>
      <c r="K6" s="85"/>
      <c r="L6" s="25"/>
      <c r="M6" s="24"/>
      <c r="N6" s="55" t="s">
        <v>47</v>
      </c>
      <c r="O6" s="25"/>
      <c r="P6" s="25"/>
      <c r="Q6" s="24"/>
    </row>
    <row r="7" spans="1:17" ht="12.75">
      <c r="A7" s="227"/>
      <c r="B7" s="98" t="s">
        <v>49</v>
      </c>
      <c r="C7" s="99"/>
      <c r="D7" s="128" t="s">
        <v>50</v>
      </c>
      <c r="E7" s="99"/>
      <c r="F7" s="128" t="s">
        <v>51</v>
      </c>
      <c r="G7" s="99"/>
      <c r="H7" s="128" t="s">
        <v>52</v>
      </c>
      <c r="I7" s="99"/>
      <c r="J7" s="128" t="s">
        <v>53</v>
      </c>
      <c r="K7" s="99"/>
      <c r="L7" s="110" t="s">
        <v>58</v>
      </c>
      <c r="M7" s="99"/>
      <c r="N7" s="128" t="s">
        <v>55</v>
      </c>
      <c r="O7" s="99"/>
      <c r="P7" s="128" t="s">
        <v>56</v>
      </c>
      <c r="Q7" s="99"/>
    </row>
    <row r="8" spans="1:17" ht="12.75">
      <c r="A8" s="228"/>
      <c r="B8" s="74" t="s">
        <v>24</v>
      </c>
      <c r="C8" s="74" t="s">
        <v>57</v>
      </c>
      <c r="D8" s="74" t="s">
        <v>24</v>
      </c>
      <c r="E8" s="74" t="s">
        <v>57</v>
      </c>
      <c r="F8" s="74" t="s">
        <v>24</v>
      </c>
      <c r="G8" s="74" t="s">
        <v>57</v>
      </c>
      <c r="H8" s="74" t="s">
        <v>24</v>
      </c>
      <c r="I8" s="74" t="s">
        <v>57</v>
      </c>
      <c r="J8" s="74" t="s">
        <v>24</v>
      </c>
      <c r="K8" s="56" t="s">
        <v>57</v>
      </c>
      <c r="L8" s="56" t="s">
        <v>24</v>
      </c>
      <c r="M8" s="74" t="s">
        <v>57</v>
      </c>
      <c r="N8" s="74" t="s">
        <v>24</v>
      </c>
      <c r="O8" s="74" t="s">
        <v>57</v>
      </c>
      <c r="P8" s="74" t="s">
        <v>24</v>
      </c>
      <c r="Q8" s="74" t="s">
        <v>57</v>
      </c>
    </row>
    <row r="9" spans="1:17" ht="19.5" customHeight="1">
      <c r="A9" s="156" t="s">
        <v>125</v>
      </c>
      <c r="B9" s="157">
        <v>7590</v>
      </c>
      <c r="C9" s="158">
        <v>7.394633775647395</v>
      </c>
      <c r="D9" s="157">
        <v>5439</v>
      </c>
      <c r="E9" s="158">
        <v>6.499760994263862</v>
      </c>
      <c r="F9" s="157">
        <v>1828</v>
      </c>
      <c r="G9" s="158">
        <v>12.81997335016481</v>
      </c>
      <c r="H9" s="157">
        <v>16</v>
      </c>
      <c r="I9" s="158">
        <v>3.4334763948497855</v>
      </c>
      <c r="J9" s="157">
        <v>271</v>
      </c>
      <c r="K9" s="159">
        <v>7.4348422496570645</v>
      </c>
      <c r="L9" s="160">
        <v>4</v>
      </c>
      <c r="M9" s="161" t="s">
        <v>99</v>
      </c>
      <c r="N9" s="157">
        <v>214</v>
      </c>
      <c r="O9" s="158">
        <v>7.190860215053764</v>
      </c>
      <c r="P9" s="157">
        <v>333</v>
      </c>
      <c r="Q9" s="159">
        <v>6.244140258766173</v>
      </c>
    </row>
    <row r="10" spans="1:17" ht="19.5" customHeight="1">
      <c r="A10" s="156" t="s">
        <v>126</v>
      </c>
      <c r="B10" s="157">
        <v>1836</v>
      </c>
      <c r="C10" s="158">
        <v>10.166675895675287</v>
      </c>
      <c r="D10" s="157">
        <v>1026</v>
      </c>
      <c r="E10" s="158">
        <v>8.30971086093788</v>
      </c>
      <c r="F10" s="157">
        <v>733</v>
      </c>
      <c r="G10" s="158">
        <v>15.138372573316811</v>
      </c>
      <c r="H10" s="157">
        <v>10</v>
      </c>
      <c r="I10" s="158">
        <v>8.264462809917356</v>
      </c>
      <c r="J10" s="157">
        <v>54</v>
      </c>
      <c r="K10" s="159">
        <v>9.40766550522648</v>
      </c>
      <c r="L10" s="160">
        <v>3</v>
      </c>
      <c r="M10" s="161" t="s">
        <v>99</v>
      </c>
      <c r="N10" s="157">
        <v>22</v>
      </c>
      <c r="O10" s="158">
        <v>5.699481865284974</v>
      </c>
      <c r="P10" s="157">
        <v>109</v>
      </c>
      <c r="Q10" s="159">
        <v>6.838143036386449</v>
      </c>
    </row>
    <row r="11" spans="1:17" ht="19.5" customHeight="1">
      <c r="A11" s="156" t="s">
        <v>127</v>
      </c>
      <c r="B11" s="157">
        <v>1309</v>
      </c>
      <c r="C11" s="158">
        <v>13.450472667488697</v>
      </c>
      <c r="D11" s="157">
        <v>618</v>
      </c>
      <c r="E11" s="158">
        <v>10.67357512953368</v>
      </c>
      <c r="F11" s="157">
        <v>616</v>
      </c>
      <c r="G11" s="162">
        <v>19.172113289760347</v>
      </c>
      <c r="H11" s="157">
        <v>4</v>
      </c>
      <c r="I11" s="161" t="s">
        <v>99</v>
      </c>
      <c r="J11" s="157">
        <v>41</v>
      </c>
      <c r="K11" s="159">
        <v>10.173697270471465</v>
      </c>
      <c r="L11" s="160">
        <v>2</v>
      </c>
      <c r="M11" s="161" t="s">
        <v>99</v>
      </c>
      <c r="N11" s="157">
        <v>22</v>
      </c>
      <c r="O11" s="158">
        <v>6.853582554517133</v>
      </c>
      <c r="P11" s="157">
        <v>66</v>
      </c>
      <c r="Q11" s="159">
        <v>9.635036496350365</v>
      </c>
    </row>
    <row r="12" spans="1:17" ht="19.5" customHeight="1">
      <c r="A12" s="163" t="s">
        <v>89</v>
      </c>
      <c r="B12" s="164">
        <v>10778</v>
      </c>
      <c r="C12" s="165">
        <v>8.236912495223539</v>
      </c>
      <c r="D12" s="164">
        <v>7110</v>
      </c>
      <c r="E12" s="165">
        <v>6.960624987762615</v>
      </c>
      <c r="F12" s="164">
        <v>3192</v>
      </c>
      <c r="G12" s="165">
        <v>14.262734584450401</v>
      </c>
      <c r="H12" s="164">
        <v>30</v>
      </c>
      <c r="I12" s="165">
        <v>4.73186119873817</v>
      </c>
      <c r="J12" s="164">
        <v>30</v>
      </c>
      <c r="K12" s="165">
        <v>0.6472491909385114</v>
      </c>
      <c r="L12" s="166">
        <v>9</v>
      </c>
      <c r="M12" s="167">
        <v>3.765690376569038</v>
      </c>
      <c r="N12" s="164">
        <v>258</v>
      </c>
      <c r="O12" s="165">
        <v>6.984298863021116</v>
      </c>
      <c r="P12" s="164">
        <v>509</v>
      </c>
      <c r="Q12" s="165">
        <v>6.659688603951327</v>
      </c>
    </row>
    <row r="13" spans="1:17" ht="39" customHeight="1">
      <c r="A13" s="245" t="s">
        <v>280</v>
      </c>
      <c r="B13" s="223"/>
      <c r="C13" s="223"/>
      <c r="D13" s="223"/>
      <c r="E13" s="223"/>
      <c r="F13" s="223"/>
      <c r="G13" s="223"/>
      <c r="H13" s="223"/>
      <c r="I13" s="223"/>
      <c r="J13" s="223"/>
      <c r="K13" s="223"/>
      <c r="L13" s="223"/>
      <c r="M13" s="223"/>
      <c r="N13" s="223"/>
      <c r="O13" s="223"/>
      <c r="P13" s="223"/>
      <c r="Q13" s="223"/>
    </row>
    <row r="14" spans="1:17" ht="25.5" customHeight="1">
      <c r="A14" s="222" t="s">
        <v>238</v>
      </c>
      <c r="B14" s="223"/>
      <c r="C14" s="223"/>
      <c r="D14" s="223"/>
      <c r="E14" s="223"/>
      <c r="F14" s="223"/>
      <c r="G14" s="223"/>
      <c r="H14" s="223"/>
      <c r="I14" s="223"/>
      <c r="J14" s="223"/>
      <c r="K14" s="223"/>
      <c r="L14" s="223"/>
      <c r="M14" s="223"/>
      <c r="N14" s="223"/>
      <c r="O14" s="223"/>
      <c r="P14" s="223"/>
      <c r="Q14" s="223"/>
    </row>
    <row r="15" spans="1:17" ht="12.75">
      <c r="A15" s="229" t="s">
        <v>330</v>
      </c>
      <c r="B15" s="230"/>
      <c r="C15" s="230"/>
      <c r="D15" s="230"/>
      <c r="E15" s="230"/>
      <c r="F15" s="230"/>
      <c r="G15" s="230"/>
      <c r="H15" s="230"/>
      <c r="I15" s="230"/>
      <c r="J15" s="230"/>
      <c r="K15" s="230"/>
      <c r="L15" s="230"/>
      <c r="M15" s="230"/>
      <c r="N15" s="230"/>
      <c r="O15" s="230"/>
      <c r="P15" s="230"/>
      <c r="Q15" s="230"/>
    </row>
    <row r="19" ht="12.75">
      <c r="A19" s="16"/>
    </row>
    <row r="21" ht="14.25">
      <c r="A21" s="3"/>
    </row>
    <row r="69" ht="12.75">
      <c r="A69" s="4">
        <f ca="1">NOW()</f>
        <v>38289.59898125</v>
      </c>
    </row>
    <row r="70" ht="12.75">
      <c r="D70" s="5" t="s">
        <v>128</v>
      </c>
    </row>
    <row r="71" ht="12.75">
      <c r="A71" s="5" t="s">
        <v>129</v>
      </c>
    </row>
    <row r="72" ht="12.75">
      <c r="A72" s="5" t="s">
        <v>130</v>
      </c>
    </row>
    <row r="74" spans="1:17" ht="12.75">
      <c r="A74" s="7" t="s">
        <v>75</v>
      </c>
      <c r="B74" s="7" t="s">
        <v>75</v>
      </c>
      <c r="C74" s="7" t="s">
        <v>75</v>
      </c>
      <c r="D74" s="7" t="s">
        <v>75</v>
      </c>
      <c r="E74" s="7" t="s">
        <v>75</v>
      </c>
      <c r="F74" s="7" t="s">
        <v>75</v>
      </c>
      <c r="G74" s="7" t="s">
        <v>75</v>
      </c>
      <c r="H74" s="7" t="s">
        <v>75</v>
      </c>
      <c r="I74" s="7" t="s">
        <v>75</v>
      </c>
      <c r="J74" s="7" t="s">
        <v>75</v>
      </c>
      <c r="K74" s="7" t="s">
        <v>75</v>
      </c>
      <c r="L74" s="7"/>
      <c r="M74" s="7"/>
      <c r="N74" s="7" t="s">
        <v>75</v>
      </c>
      <c r="O74" s="7" t="s">
        <v>75</v>
      </c>
      <c r="P74" s="7" t="s">
        <v>75</v>
      </c>
      <c r="Q74" s="7" t="s">
        <v>75</v>
      </c>
    </row>
    <row r="76" spans="6:14" ht="12.75">
      <c r="F76" s="6" t="s">
        <v>76</v>
      </c>
      <c r="N76" s="5" t="s">
        <v>131</v>
      </c>
    </row>
    <row r="77" spans="1:17" ht="12.75">
      <c r="A77" s="6" t="s">
        <v>132</v>
      </c>
      <c r="B77" s="7" t="s">
        <v>75</v>
      </c>
      <c r="C77" s="7" t="s">
        <v>75</v>
      </c>
      <c r="D77" s="7" t="s">
        <v>75</v>
      </c>
      <c r="E77" s="7" t="s">
        <v>75</v>
      </c>
      <c r="F77" s="7" t="s">
        <v>75</v>
      </c>
      <c r="G77" s="7" t="s">
        <v>75</v>
      </c>
      <c r="H77" s="7" t="s">
        <v>75</v>
      </c>
      <c r="I77" s="7" t="s">
        <v>75</v>
      </c>
      <c r="J77" s="7" t="s">
        <v>75</v>
      </c>
      <c r="K77" s="7" t="s">
        <v>75</v>
      </c>
      <c r="L77" s="7"/>
      <c r="M77" s="7"/>
      <c r="N77" s="7" t="s">
        <v>75</v>
      </c>
      <c r="O77" s="7" t="s">
        <v>75</v>
      </c>
      <c r="P77" s="7" t="s">
        <v>75</v>
      </c>
      <c r="Q77" s="7" t="s">
        <v>75</v>
      </c>
    </row>
    <row r="78" ht="12.75">
      <c r="A78" s="6" t="s">
        <v>124</v>
      </c>
    </row>
    <row r="79" spans="1:16" ht="12.75">
      <c r="A79" s="6" t="s">
        <v>133</v>
      </c>
      <c r="B79" s="6" t="s">
        <v>80</v>
      </c>
      <c r="D79" s="6" t="s">
        <v>81</v>
      </c>
      <c r="F79" s="6" t="s">
        <v>82</v>
      </c>
      <c r="H79" s="6" t="s">
        <v>134</v>
      </c>
      <c r="J79" s="6" t="s">
        <v>135</v>
      </c>
      <c r="N79" s="6" t="s">
        <v>136</v>
      </c>
      <c r="P79" s="6" t="s">
        <v>87</v>
      </c>
    </row>
    <row r="80" spans="2:17" ht="12.75">
      <c r="B80" s="7" t="s">
        <v>75</v>
      </c>
      <c r="C80" s="7" t="s">
        <v>75</v>
      </c>
      <c r="D80" s="7" t="s">
        <v>75</v>
      </c>
      <c r="E80" s="7" t="s">
        <v>75</v>
      </c>
      <c r="F80" s="7" t="s">
        <v>75</v>
      </c>
      <c r="G80" s="7" t="s">
        <v>75</v>
      </c>
      <c r="H80" s="7" t="s">
        <v>75</v>
      </c>
      <c r="I80" s="7" t="s">
        <v>75</v>
      </c>
      <c r="J80" s="7" t="s">
        <v>75</v>
      </c>
      <c r="K80" s="7" t="s">
        <v>75</v>
      </c>
      <c r="L80" s="7"/>
      <c r="M80" s="7"/>
      <c r="N80" s="7" t="s">
        <v>75</v>
      </c>
      <c r="O80" s="7" t="s">
        <v>75</v>
      </c>
      <c r="P80" s="7" t="s">
        <v>75</v>
      </c>
      <c r="Q80" s="7" t="s">
        <v>75</v>
      </c>
    </row>
    <row r="82" spans="2:17" ht="12.75">
      <c r="B82" s="6" t="s">
        <v>24</v>
      </c>
      <c r="C82" s="6" t="s">
        <v>57</v>
      </c>
      <c r="D82" s="6" t="s">
        <v>24</v>
      </c>
      <c r="E82" s="6" t="s">
        <v>57</v>
      </c>
      <c r="F82" s="6" t="s">
        <v>24</v>
      </c>
      <c r="G82" s="6" t="s">
        <v>57</v>
      </c>
      <c r="H82" s="6" t="s">
        <v>24</v>
      </c>
      <c r="I82" s="6" t="s">
        <v>57</v>
      </c>
      <c r="J82" s="6" t="s">
        <v>24</v>
      </c>
      <c r="K82" s="6" t="s">
        <v>57</v>
      </c>
      <c r="L82" s="6"/>
      <c r="M82" s="6"/>
      <c r="N82" s="6" t="s">
        <v>24</v>
      </c>
      <c r="O82" s="6" t="s">
        <v>57</v>
      </c>
      <c r="P82" s="6" t="s">
        <v>24</v>
      </c>
      <c r="Q82" s="6" t="s">
        <v>57</v>
      </c>
    </row>
    <row r="83" spans="1:17" ht="12.75">
      <c r="A83" s="7" t="s">
        <v>75</v>
      </c>
      <c r="B83" s="7" t="s">
        <v>75</v>
      </c>
      <c r="C83" s="7" t="s">
        <v>75</v>
      </c>
      <c r="D83" s="7" t="s">
        <v>75</v>
      </c>
      <c r="E83" s="7" t="s">
        <v>75</v>
      </c>
      <c r="F83" s="7" t="s">
        <v>75</v>
      </c>
      <c r="G83" s="7" t="s">
        <v>75</v>
      </c>
      <c r="H83" s="7" t="s">
        <v>75</v>
      </c>
      <c r="I83" s="7" t="s">
        <v>75</v>
      </c>
      <c r="J83" s="7" t="s">
        <v>75</v>
      </c>
      <c r="K83" s="7" t="s">
        <v>75</v>
      </c>
      <c r="L83" s="7"/>
      <c r="M83" s="7"/>
      <c r="N83" s="7" t="s">
        <v>75</v>
      </c>
      <c r="O83" s="7" t="s">
        <v>75</v>
      </c>
      <c r="P83" s="7" t="s">
        <v>75</v>
      </c>
      <c r="Q83" s="7" t="s">
        <v>75</v>
      </c>
    </row>
    <row r="85" spans="1:17" ht="12.75">
      <c r="A85" s="5" t="s">
        <v>137</v>
      </c>
      <c r="B85" s="8">
        <v>6495</v>
      </c>
      <c r="C85" s="9">
        <f>B85/B9*100</f>
        <v>85.57312252964427</v>
      </c>
      <c r="D85" s="8">
        <v>4450</v>
      </c>
      <c r="E85" s="9">
        <f>D85/D9*100</f>
        <v>81.81651038793896</v>
      </c>
      <c r="F85" s="8">
        <v>1931</v>
      </c>
      <c r="G85" s="9">
        <f>F85/F9*100</f>
        <v>105.63457330415756</v>
      </c>
      <c r="H85" s="10">
        <v>27</v>
      </c>
      <c r="I85" s="9">
        <f>H85/H9*100</f>
        <v>168.75</v>
      </c>
      <c r="J85" s="10">
        <v>67</v>
      </c>
      <c r="K85" s="9">
        <f>J85/J9*100</f>
        <v>24.723247232472325</v>
      </c>
      <c r="L85" s="9"/>
      <c r="M85" s="9"/>
      <c r="N85" s="8">
        <v>98</v>
      </c>
      <c r="O85" s="9">
        <f>N85/N9*100</f>
        <v>45.794392523364486</v>
      </c>
      <c r="P85" s="8">
        <v>142</v>
      </c>
      <c r="Q85" s="9">
        <f>P85/P9*100</f>
        <v>42.64264264264264</v>
      </c>
    </row>
    <row r="86" spans="1:17" ht="12.75">
      <c r="A86" s="5" t="s">
        <v>138</v>
      </c>
      <c r="B86" s="8">
        <v>2222</v>
      </c>
      <c r="C86" s="9">
        <f>B86/B10*100</f>
        <v>121.0239651416122</v>
      </c>
      <c r="D86" s="8">
        <v>1237</v>
      </c>
      <c r="E86" s="9">
        <f>D86/D10*100</f>
        <v>120.56530214424951</v>
      </c>
      <c r="F86" s="8">
        <v>939</v>
      </c>
      <c r="G86" s="9">
        <f>F86/F10*100</f>
        <v>128.1036834924966</v>
      </c>
      <c r="H86" s="10">
        <v>18</v>
      </c>
      <c r="I86" s="9">
        <f>H86/H10*100</f>
        <v>180</v>
      </c>
      <c r="J86" s="10">
        <v>25</v>
      </c>
      <c r="K86" s="9">
        <f>J86/J10*100</f>
        <v>46.2962962962963</v>
      </c>
      <c r="L86" s="9"/>
      <c r="M86" s="9"/>
      <c r="N86" s="8">
        <v>22</v>
      </c>
      <c r="O86" s="9">
        <f>N86/N10*100</f>
        <v>100</v>
      </c>
      <c r="P86" s="8">
        <v>70</v>
      </c>
      <c r="Q86" s="9">
        <f>P86/P10*100</f>
        <v>64.22018348623854</v>
      </c>
    </row>
    <row r="87" spans="1:17" ht="12.75">
      <c r="A87" s="5" t="s">
        <v>139</v>
      </c>
      <c r="B87" s="8">
        <v>1925</v>
      </c>
      <c r="C87" s="9">
        <f>B87/B11*100</f>
        <v>147.05882352941177</v>
      </c>
      <c r="D87" s="8">
        <v>706</v>
      </c>
      <c r="E87" s="9">
        <f>D87/D11*100</f>
        <v>114.23948220064726</v>
      </c>
      <c r="F87" s="8">
        <v>1177</v>
      </c>
      <c r="G87" s="9">
        <f>F87/F11*100</f>
        <v>191.07142857142858</v>
      </c>
      <c r="H87" s="10">
        <v>10</v>
      </c>
      <c r="I87" s="9">
        <f>H87/H11*100</f>
        <v>250</v>
      </c>
      <c r="J87" s="10">
        <v>18</v>
      </c>
      <c r="K87" s="9">
        <f>J87/J11*100</f>
        <v>43.90243902439025</v>
      </c>
      <c r="L87" s="9"/>
      <c r="M87" s="9"/>
      <c r="N87" s="8">
        <v>29</v>
      </c>
      <c r="O87" s="9">
        <f>N87/N11*100</f>
        <v>131.8181818181818</v>
      </c>
      <c r="P87" s="8">
        <v>63</v>
      </c>
      <c r="Q87" s="9">
        <f>P87/P11*100</f>
        <v>95.45454545454545</v>
      </c>
    </row>
    <row r="88" spans="1:17" ht="12.75">
      <c r="A88" s="5" t="s">
        <v>140</v>
      </c>
      <c r="B88" s="8">
        <v>58</v>
      </c>
      <c r="C88" s="9" t="e">
        <f>B88/#REF!*100</f>
        <v>#REF!</v>
      </c>
      <c r="D88" s="8">
        <v>31</v>
      </c>
      <c r="E88" s="9" t="e">
        <f>D88/#REF!*100</f>
        <v>#REF!</v>
      </c>
      <c r="F88" s="8">
        <v>26</v>
      </c>
      <c r="G88" s="9" t="e">
        <f>F88/#REF!*100</f>
        <v>#REF!</v>
      </c>
      <c r="H88" s="13" t="s">
        <v>88</v>
      </c>
      <c r="I88" s="12" t="s">
        <v>88</v>
      </c>
      <c r="J88" s="13" t="s">
        <v>88</v>
      </c>
      <c r="K88" s="12" t="s">
        <v>88</v>
      </c>
      <c r="L88" s="12"/>
      <c r="M88" s="12"/>
      <c r="N88" s="8">
        <v>1</v>
      </c>
      <c r="O88" s="9" t="e">
        <f>N88/#REF!*100</f>
        <v>#REF!</v>
      </c>
      <c r="P88" s="8">
        <v>1</v>
      </c>
      <c r="Q88" s="9" t="e">
        <f>P88/#REF!*100</f>
        <v>#REF!</v>
      </c>
    </row>
    <row r="89" spans="1:17" ht="12.75">
      <c r="A89" s="7" t="s">
        <v>75</v>
      </c>
      <c r="B89" s="17" t="s">
        <v>75</v>
      </c>
      <c r="C89" s="7" t="s">
        <v>75</v>
      </c>
      <c r="D89" s="17" t="s">
        <v>75</v>
      </c>
      <c r="E89" s="14" t="s">
        <v>75</v>
      </c>
      <c r="F89" s="17" t="s">
        <v>75</v>
      </c>
      <c r="G89" s="7" t="s">
        <v>75</v>
      </c>
      <c r="H89" s="7" t="s">
        <v>75</v>
      </c>
      <c r="I89" s="14" t="s">
        <v>75</v>
      </c>
      <c r="J89" s="7" t="s">
        <v>75</v>
      </c>
      <c r="K89" s="7" t="s">
        <v>75</v>
      </c>
      <c r="L89" s="7"/>
      <c r="M89" s="7"/>
      <c r="N89" s="7" t="s">
        <v>75</v>
      </c>
      <c r="O89" s="7" t="s">
        <v>75</v>
      </c>
      <c r="P89" s="7" t="s">
        <v>75</v>
      </c>
      <c r="Q89" s="7" t="s">
        <v>75</v>
      </c>
    </row>
    <row r="90" spans="2:9" ht="12.75">
      <c r="B90" s="8"/>
      <c r="D90" s="8"/>
      <c r="F90" s="8"/>
      <c r="I90" s="9"/>
    </row>
    <row r="91" spans="1:17" ht="12.75">
      <c r="A91" s="5" t="s">
        <v>68</v>
      </c>
      <c r="B91" s="8">
        <v>10700</v>
      </c>
      <c r="C91" s="9">
        <f>B91/B12*100</f>
        <v>99.27630358136945</v>
      </c>
      <c r="D91" s="8">
        <v>6424</v>
      </c>
      <c r="E91" s="9">
        <f>D91/D12*100</f>
        <v>90.35161744022504</v>
      </c>
      <c r="F91" s="8">
        <v>4073</v>
      </c>
      <c r="G91" s="9">
        <f>F91/F12*100</f>
        <v>127.6002506265664</v>
      </c>
      <c r="H91" s="10">
        <v>55</v>
      </c>
      <c r="I91" s="9">
        <f>H91/H12*100</f>
        <v>183.33333333333331</v>
      </c>
      <c r="J91" s="10">
        <v>110</v>
      </c>
      <c r="K91" s="9">
        <f>J91/J12*100</f>
        <v>366.66666666666663</v>
      </c>
      <c r="L91" s="9"/>
      <c r="M91" s="9"/>
      <c r="N91" s="8">
        <v>150</v>
      </c>
      <c r="O91" s="9">
        <f>N91/N12*100</f>
        <v>58.139534883720934</v>
      </c>
      <c r="P91" s="8">
        <v>276</v>
      </c>
      <c r="Q91" s="9">
        <f>P91/P12*100</f>
        <v>54.223968565815326</v>
      </c>
    </row>
    <row r="92" spans="1:17" ht="12.75">
      <c r="A92" s="7" t="s">
        <v>75</v>
      </c>
      <c r="B92" s="7" t="s">
        <v>75</v>
      </c>
      <c r="C92" s="7" t="s">
        <v>75</v>
      </c>
      <c r="D92" s="7" t="s">
        <v>75</v>
      </c>
      <c r="E92" s="7" t="s">
        <v>75</v>
      </c>
      <c r="F92" s="7" t="s">
        <v>75</v>
      </c>
      <c r="G92" s="7" t="s">
        <v>75</v>
      </c>
      <c r="H92" s="7" t="s">
        <v>75</v>
      </c>
      <c r="I92" s="7" t="s">
        <v>75</v>
      </c>
      <c r="J92" s="7" t="s">
        <v>75</v>
      </c>
      <c r="K92" s="7" t="s">
        <v>75</v>
      </c>
      <c r="L92" s="7"/>
      <c r="M92" s="7"/>
      <c r="N92" s="7" t="s">
        <v>75</v>
      </c>
      <c r="O92" s="7" t="s">
        <v>75</v>
      </c>
      <c r="P92" s="7" t="s">
        <v>75</v>
      </c>
      <c r="Q92" s="7" t="s">
        <v>75</v>
      </c>
    </row>
    <row r="94" ht="12.75">
      <c r="A94" s="5" t="s">
        <v>141</v>
      </c>
    </row>
    <row r="96" ht="12.75">
      <c r="A96" s="5" t="s">
        <v>142</v>
      </c>
    </row>
    <row r="97" ht="12.75">
      <c r="A97" s="5" t="s">
        <v>143</v>
      </c>
    </row>
    <row r="98" ht="12.75">
      <c r="A98" s="5" t="s">
        <v>144</v>
      </c>
    </row>
    <row r="99" ht="12.75">
      <c r="A99" s="5" t="s">
        <v>145</v>
      </c>
    </row>
    <row r="101" ht="12.75">
      <c r="A101" s="5" t="s">
        <v>146</v>
      </c>
    </row>
    <row r="103" ht="12.75">
      <c r="A103" s="5" t="s">
        <v>147</v>
      </c>
    </row>
    <row r="104" ht="12.75">
      <c r="A104" s="5" t="s">
        <v>148</v>
      </c>
    </row>
  </sheetData>
  <mergeCells count="4">
    <mergeCell ref="A6:A8"/>
    <mergeCell ref="A13:Q13"/>
    <mergeCell ref="A14:Q14"/>
    <mergeCell ref="A15:Q15"/>
  </mergeCells>
  <printOptions horizontalCentered="1"/>
  <pageMargins left="0.5" right="0.5" top="1" bottom="1" header="0" footer="0"/>
  <pageSetup fitToHeight="1" fitToWidth="1" horizontalDpi="300" verticalDpi="300" orientation="landscape" scale="83" r:id="rId1"/>
</worksheet>
</file>

<file path=xl/worksheets/sheet13.xml><?xml version="1.0" encoding="utf-8"?>
<worksheet xmlns="http://schemas.openxmlformats.org/spreadsheetml/2006/main" xmlns:r="http://schemas.openxmlformats.org/officeDocument/2006/relationships">
  <sheetPr>
    <pageSetUpPr fitToPage="1"/>
  </sheetPr>
  <dimension ref="B1:J20"/>
  <sheetViews>
    <sheetView showGridLines="0" workbookViewId="0" topLeftCell="A1">
      <selection activeCell="A1" sqref="A1"/>
    </sheetView>
  </sheetViews>
  <sheetFormatPr defaultColWidth="9.33203125" defaultRowHeight="12.75"/>
  <cols>
    <col min="1" max="1" width="5.66015625" style="2" customWidth="1"/>
    <col min="2" max="2" width="14.5" style="2" customWidth="1"/>
    <col min="3" max="10" width="8.83203125" style="2" customWidth="1"/>
    <col min="11" max="16384" width="9.33203125" style="2" customWidth="1"/>
  </cols>
  <sheetData>
    <row r="1" spans="2:3" ht="12.75">
      <c r="B1" s="23" t="s">
        <v>274</v>
      </c>
      <c r="C1" s="23" t="s">
        <v>278</v>
      </c>
    </row>
    <row r="2" spans="2:10" ht="12.75">
      <c r="B2" s="18" t="s">
        <v>157</v>
      </c>
      <c r="C2" s="1"/>
      <c r="D2" s="1"/>
      <c r="E2" s="1"/>
      <c r="F2" s="1"/>
      <c r="G2" s="1"/>
      <c r="H2" s="1"/>
      <c r="I2" s="1"/>
      <c r="J2" s="1"/>
    </row>
    <row r="3" spans="2:10" ht="12.75">
      <c r="B3" s="19" t="s">
        <v>158</v>
      </c>
      <c r="C3" s="1"/>
      <c r="D3" s="1"/>
      <c r="E3" s="1"/>
      <c r="F3" s="1"/>
      <c r="G3" s="1"/>
      <c r="H3" s="1"/>
      <c r="I3" s="1"/>
      <c r="J3" s="1"/>
    </row>
    <row r="4" spans="2:10" ht="12.75">
      <c r="B4" s="19" t="s">
        <v>159</v>
      </c>
      <c r="C4" s="1"/>
      <c r="D4" s="1"/>
      <c r="E4" s="1"/>
      <c r="F4" s="1"/>
      <c r="G4" s="1"/>
      <c r="H4" s="1"/>
      <c r="I4" s="1"/>
      <c r="J4" s="1"/>
    </row>
    <row r="5" spans="2:10" ht="12.75">
      <c r="B5" s="18" t="s">
        <v>275</v>
      </c>
      <c r="C5" s="1"/>
      <c r="D5" s="1"/>
      <c r="E5" s="1"/>
      <c r="F5" s="1"/>
      <c r="G5" s="1"/>
      <c r="H5" s="1"/>
      <c r="I5" s="1"/>
      <c r="J5" s="1"/>
    </row>
    <row r="6" spans="2:10" ht="12.75">
      <c r="B6" s="248" t="s">
        <v>253</v>
      </c>
      <c r="C6" s="26" t="s">
        <v>46</v>
      </c>
      <c r="D6" s="25"/>
      <c r="E6" s="25"/>
      <c r="F6" s="25"/>
      <c r="G6" s="25"/>
      <c r="H6" s="25"/>
      <c r="I6" s="25"/>
      <c r="J6" s="24"/>
    </row>
    <row r="7" spans="2:10" ht="12.75">
      <c r="B7" s="249"/>
      <c r="C7" s="39" t="s">
        <v>49</v>
      </c>
      <c r="D7" s="28"/>
      <c r="E7" s="40" t="s">
        <v>50</v>
      </c>
      <c r="F7" s="28"/>
      <c r="G7" s="40" t="s">
        <v>51</v>
      </c>
      <c r="H7" s="28"/>
      <c r="I7" s="40" t="s">
        <v>54</v>
      </c>
      <c r="J7" s="28"/>
    </row>
    <row r="8" spans="2:10" ht="12.75">
      <c r="B8" s="250"/>
      <c r="C8" s="38" t="s">
        <v>160</v>
      </c>
      <c r="D8" s="38" t="s">
        <v>161</v>
      </c>
      <c r="E8" s="38" t="s">
        <v>160</v>
      </c>
      <c r="F8" s="38" t="s">
        <v>161</v>
      </c>
      <c r="G8" s="38" t="s">
        <v>160</v>
      </c>
      <c r="H8" s="38" t="s">
        <v>161</v>
      </c>
      <c r="I8" s="38" t="s">
        <v>160</v>
      </c>
      <c r="J8" s="38" t="s">
        <v>161</v>
      </c>
    </row>
    <row r="9" spans="2:10" ht="19.5" customHeight="1">
      <c r="B9" s="34" t="s">
        <v>119</v>
      </c>
      <c r="C9" s="29"/>
      <c r="D9" s="32" t="e">
        <f>C9/'Table 2'!A8*10000</f>
        <v>#VALUE!</v>
      </c>
      <c r="E9" s="31"/>
      <c r="F9" s="32">
        <f>E9/'Table 2'!C8*10000</f>
        <v>0</v>
      </c>
      <c r="G9" s="31"/>
      <c r="H9" s="32">
        <f>G9/'Table 2'!E8*10000</f>
        <v>0</v>
      </c>
      <c r="I9" s="41"/>
      <c r="J9" s="32" t="e">
        <f>I9/'Table 2'!#REF!*10000</f>
        <v>#REF!</v>
      </c>
    </row>
    <row r="10" spans="2:10" ht="19.5" customHeight="1">
      <c r="B10" s="35" t="s">
        <v>61</v>
      </c>
      <c r="C10" s="29"/>
      <c r="D10" s="32" t="e">
        <f>C10/'Table 2'!A9*10000</f>
        <v>#VALUE!</v>
      </c>
      <c r="E10" s="29"/>
      <c r="F10" s="32">
        <f>E10/'Table 2'!C9*10000</f>
        <v>0</v>
      </c>
      <c r="G10" s="29"/>
      <c r="H10" s="32">
        <f>G10/'Table 2'!E9*10000</f>
        <v>0</v>
      </c>
      <c r="I10" s="29"/>
      <c r="J10" s="32" t="e">
        <f>I10/'Table 2'!#REF!*10000</f>
        <v>#REF!</v>
      </c>
    </row>
    <row r="11" spans="2:10" ht="19.5" customHeight="1">
      <c r="B11" s="35" t="s">
        <v>62</v>
      </c>
      <c r="C11" s="29"/>
      <c r="D11" s="32" t="e">
        <f>C11/'Table 2'!A10*10000</f>
        <v>#VALUE!</v>
      </c>
      <c r="E11" s="29"/>
      <c r="F11" s="32">
        <f>E11/'Table 2'!C10*10000</f>
        <v>0</v>
      </c>
      <c r="G11" s="29"/>
      <c r="H11" s="32">
        <f>G11/'Table 2'!E10*10000</f>
        <v>0</v>
      </c>
      <c r="I11" s="29"/>
      <c r="J11" s="32" t="e">
        <f>I11/'Table 2'!#REF!*10000</f>
        <v>#REF!</v>
      </c>
    </row>
    <row r="12" spans="2:10" ht="19.5" customHeight="1">
      <c r="B12" s="35" t="s">
        <v>63</v>
      </c>
      <c r="C12" s="29"/>
      <c r="D12" s="32" t="e">
        <f>C12/'Table 2'!A11*10000</f>
        <v>#VALUE!</v>
      </c>
      <c r="E12" s="29"/>
      <c r="F12" s="32">
        <f>E12/'Table 2'!C11*10000</f>
        <v>0</v>
      </c>
      <c r="G12" s="29"/>
      <c r="H12" s="32">
        <f>G12/'Table 2'!E11*10000</f>
        <v>0</v>
      </c>
      <c r="I12" s="29"/>
      <c r="J12" s="32" t="e">
        <f>I12/'Table 2'!#REF!*10000</f>
        <v>#REF!</v>
      </c>
    </row>
    <row r="13" spans="2:10" ht="19.5" customHeight="1">
      <c r="B13" s="35" t="s">
        <v>64</v>
      </c>
      <c r="C13" s="29"/>
      <c r="D13" s="32" t="e">
        <f>C13/'Table 2'!A12*10000</f>
        <v>#VALUE!</v>
      </c>
      <c r="E13" s="29"/>
      <c r="F13" s="32">
        <f>E13/'Table 2'!C12*10000</f>
        <v>0</v>
      </c>
      <c r="G13" s="29"/>
      <c r="H13" s="32">
        <f>G13/'Table 2'!E12*10000</f>
        <v>0</v>
      </c>
      <c r="I13" s="29"/>
      <c r="J13" s="32" t="e">
        <f>I13/'Table 2'!#REF!*10000</f>
        <v>#REF!</v>
      </c>
    </row>
    <row r="14" spans="2:10" ht="19.5" customHeight="1">
      <c r="B14" s="35" t="s">
        <v>65</v>
      </c>
      <c r="C14" s="29"/>
      <c r="D14" s="32" t="e">
        <f>C14/'Table 2'!A13*10000</f>
        <v>#VALUE!</v>
      </c>
      <c r="E14" s="29"/>
      <c r="F14" s="32">
        <f>E14/'Table 2'!C13*10000</f>
        <v>0</v>
      </c>
      <c r="G14" s="29"/>
      <c r="H14" s="32">
        <f>G14/'Table 2'!E13*10000</f>
        <v>0</v>
      </c>
      <c r="I14" s="29"/>
      <c r="J14" s="32" t="e">
        <f>I14/'Table 2'!#REF!*10000</f>
        <v>#REF!</v>
      </c>
    </row>
    <row r="15" spans="2:10" ht="19.5" customHeight="1">
      <c r="B15" s="35" t="s">
        <v>120</v>
      </c>
      <c r="C15" s="29"/>
      <c r="D15" s="32" t="e">
        <f>C15/'Table 2'!A14*10000</f>
        <v>#VALUE!</v>
      </c>
      <c r="E15" s="29"/>
      <c r="F15" s="32">
        <f>E15/'Table 2'!C14*10000</f>
        <v>0</v>
      </c>
      <c r="G15" s="29"/>
      <c r="H15" s="32">
        <f>G15/'Table 2'!E14*10000</f>
        <v>0</v>
      </c>
      <c r="I15" s="31"/>
      <c r="J15" s="32" t="e">
        <f>I15/'Table 2'!#REF!*10000</f>
        <v>#REF!</v>
      </c>
    </row>
    <row r="16" spans="2:10" ht="19.5" customHeight="1">
      <c r="B16" s="36" t="s">
        <v>89</v>
      </c>
      <c r="C16" s="30"/>
      <c r="D16" s="33" t="e">
        <f>C16/'Table 2'!A15*10000</f>
        <v>#VALUE!</v>
      </c>
      <c r="E16" s="30"/>
      <c r="F16" s="33">
        <f>E16/'Table 2'!C15*10000</f>
        <v>0</v>
      </c>
      <c r="G16" s="30"/>
      <c r="H16" s="33">
        <f>G16/'Table 2'!E15*10000</f>
        <v>0</v>
      </c>
      <c r="I16" s="30"/>
      <c r="J16" s="33" t="e">
        <f>I16/'Table 2'!#REF!*10000</f>
        <v>#REF!</v>
      </c>
    </row>
    <row r="17" spans="2:10" ht="25.5" customHeight="1">
      <c r="B17" s="37" t="s">
        <v>0</v>
      </c>
      <c r="C17" s="233"/>
      <c r="D17" s="251"/>
      <c r="E17" s="233"/>
      <c r="F17" s="251"/>
      <c r="G17" s="233"/>
      <c r="H17" s="251"/>
      <c r="I17" s="233"/>
      <c r="J17" s="251"/>
    </row>
    <row r="18" spans="2:10" ht="45" customHeight="1">
      <c r="B18" s="200" t="s">
        <v>250</v>
      </c>
      <c r="C18" s="155"/>
      <c r="D18" s="155"/>
      <c r="E18" s="155"/>
      <c r="F18" s="155"/>
      <c r="G18" s="155"/>
      <c r="H18" s="155"/>
      <c r="I18" s="155"/>
      <c r="J18" s="155"/>
    </row>
    <row r="19" spans="2:10" ht="35.25" customHeight="1">
      <c r="B19" s="200" t="s">
        <v>238</v>
      </c>
      <c r="C19" s="155"/>
      <c r="D19" s="155"/>
      <c r="E19" s="155"/>
      <c r="F19" s="155"/>
      <c r="G19" s="155"/>
      <c r="H19" s="155"/>
      <c r="I19" s="155"/>
      <c r="J19" s="155"/>
    </row>
    <row r="20" spans="2:10" s="27" customFormat="1" ht="19.5" customHeight="1">
      <c r="B20" s="211" t="s">
        <v>276</v>
      </c>
      <c r="C20" s="212"/>
      <c r="D20" s="212"/>
      <c r="E20" s="212"/>
      <c r="F20" s="212"/>
      <c r="G20" s="212"/>
      <c r="H20" s="212"/>
      <c r="I20" s="212"/>
      <c r="J20" s="212"/>
    </row>
  </sheetData>
  <mergeCells count="8">
    <mergeCell ref="B20:J20"/>
    <mergeCell ref="B19:J19"/>
    <mergeCell ref="B18:J18"/>
    <mergeCell ref="B6:B8"/>
    <mergeCell ref="C17:D17"/>
    <mergeCell ref="E17:F17"/>
    <mergeCell ref="G17:H17"/>
    <mergeCell ref="I17:J17"/>
  </mergeCells>
  <printOptions horizontalCentered="1"/>
  <pageMargins left="0.5" right="0.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28.16015625" style="2" customWidth="1"/>
    <col min="2" max="2" width="11.16015625" style="2" bestFit="1" customWidth="1"/>
    <col min="3" max="3" width="8" style="2" customWidth="1"/>
    <col min="4" max="4" width="11.16015625" style="2" bestFit="1" customWidth="1"/>
    <col min="5" max="5" width="8" style="2" customWidth="1"/>
    <col min="6" max="6" width="10.66015625" style="2" bestFit="1" customWidth="1"/>
    <col min="7" max="7" width="8.83203125" style="2" customWidth="1"/>
    <col min="8" max="8" width="10.66015625" style="2" bestFit="1" customWidth="1"/>
    <col min="9" max="9" width="8" style="2" customWidth="1"/>
    <col min="10" max="10" width="10.66015625" style="2" bestFit="1" customWidth="1"/>
    <col min="11" max="11" width="7.83203125" style="2" customWidth="1"/>
    <col min="12" max="12" width="10.66015625" style="2" bestFit="1" customWidth="1"/>
    <col min="13" max="13" width="7.83203125" style="2" customWidth="1"/>
    <col min="14" max="14" width="10.66015625" style="2" bestFit="1" customWidth="1"/>
    <col min="15" max="15" width="8.83203125" style="2" customWidth="1"/>
    <col min="16" max="16" width="10.66015625" style="2" bestFit="1" customWidth="1"/>
    <col min="17" max="17" width="8.66015625" style="2" customWidth="1"/>
    <col min="18" max="16384" width="9.33203125" style="2" customWidth="1"/>
  </cols>
  <sheetData>
    <row r="2" spans="1:17" ht="12.75">
      <c r="A2" s="52" t="s">
        <v>162</v>
      </c>
      <c r="B2" s="1"/>
      <c r="C2" s="1"/>
      <c r="D2" s="1"/>
      <c r="E2" s="1"/>
      <c r="F2" s="1"/>
      <c r="G2" s="1"/>
      <c r="H2" s="1"/>
      <c r="I2" s="1"/>
      <c r="J2" s="1"/>
      <c r="K2" s="1"/>
      <c r="L2" s="1"/>
      <c r="M2" s="1"/>
      <c r="N2" s="1"/>
      <c r="O2" s="1"/>
      <c r="P2" s="1"/>
      <c r="Q2" s="1"/>
    </row>
    <row r="3" spans="1:17" ht="12.75">
      <c r="A3" s="53" t="s">
        <v>163</v>
      </c>
      <c r="B3" s="1"/>
      <c r="C3" s="1"/>
      <c r="D3" s="1"/>
      <c r="E3" s="1"/>
      <c r="F3" s="1"/>
      <c r="G3" s="1"/>
      <c r="H3" s="1"/>
      <c r="I3" s="1"/>
      <c r="J3" s="1"/>
      <c r="K3" s="1"/>
      <c r="L3" s="1"/>
      <c r="M3" s="1"/>
      <c r="N3" s="1"/>
      <c r="O3" s="1"/>
      <c r="P3" s="1"/>
      <c r="Q3" s="1"/>
    </row>
    <row r="4" spans="1:17" ht="12.75">
      <c r="A4" s="53" t="s">
        <v>164</v>
      </c>
      <c r="B4" s="1"/>
      <c r="C4" s="1"/>
      <c r="D4" s="1"/>
      <c r="E4" s="1"/>
      <c r="F4" s="1"/>
      <c r="G4" s="1"/>
      <c r="H4" s="1"/>
      <c r="I4" s="1"/>
      <c r="J4" s="1"/>
      <c r="K4" s="1"/>
      <c r="L4" s="1"/>
      <c r="M4" s="1"/>
      <c r="N4" s="1"/>
      <c r="O4" s="1"/>
      <c r="P4" s="1"/>
      <c r="Q4" s="1"/>
    </row>
    <row r="5" spans="1:17" ht="12.75">
      <c r="A5" s="52" t="s">
        <v>325</v>
      </c>
      <c r="B5" s="1"/>
      <c r="C5" s="1"/>
      <c r="D5" s="1"/>
      <c r="E5" s="1"/>
      <c r="F5" s="1"/>
      <c r="G5" s="1"/>
      <c r="H5" s="1"/>
      <c r="I5" s="1"/>
      <c r="J5" s="1"/>
      <c r="K5" s="1"/>
      <c r="L5" s="1"/>
      <c r="M5" s="1"/>
      <c r="N5" s="1"/>
      <c r="O5" s="1"/>
      <c r="P5" s="1"/>
      <c r="Q5" s="1"/>
    </row>
    <row r="6" spans="1:17" ht="12.75">
      <c r="A6" s="226" t="s">
        <v>258</v>
      </c>
      <c r="B6" s="55" t="s">
        <v>46</v>
      </c>
      <c r="C6" s="25"/>
      <c r="D6" s="25"/>
      <c r="E6" s="25"/>
      <c r="F6" s="25"/>
      <c r="G6" s="25"/>
      <c r="H6" s="25"/>
      <c r="I6" s="25"/>
      <c r="J6" s="25"/>
      <c r="K6" s="85"/>
      <c r="L6" s="25"/>
      <c r="M6" s="24"/>
      <c r="N6" s="55" t="s">
        <v>47</v>
      </c>
      <c r="O6" s="25"/>
      <c r="P6" s="25"/>
      <c r="Q6" s="24"/>
    </row>
    <row r="7" spans="1:17" ht="12.75">
      <c r="A7" s="252"/>
      <c r="B7" s="98" t="s">
        <v>49</v>
      </c>
      <c r="C7" s="99"/>
      <c r="D7" s="128" t="s">
        <v>50</v>
      </c>
      <c r="E7" s="99"/>
      <c r="F7" s="128" t="s">
        <v>51</v>
      </c>
      <c r="G7" s="99"/>
      <c r="H7" s="128" t="s">
        <v>52</v>
      </c>
      <c r="I7" s="99"/>
      <c r="J7" s="128" t="s">
        <v>53</v>
      </c>
      <c r="K7" s="99"/>
      <c r="L7" s="110" t="s">
        <v>58</v>
      </c>
      <c r="M7" s="99"/>
      <c r="N7" s="128" t="s">
        <v>55</v>
      </c>
      <c r="O7" s="99"/>
      <c r="P7" s="128" t="s">
        <v>56</v>
      </c>
      <c r="Q7" s="99"/>
    </row>
    <row r="8" spans="1:17" ht="12.75">
      <c r="A8" s="253"/>
      <c r="B8" s="74" t="s">
        <v>24</v>
      </c>
      <c r="C8" s="74" t="s">
        <v>57</v>
      </c>
      <c r="D8" s="74" t="s">
        <v>24</v>
      </c>
      <c r="E8" s="74" t="s">
        <v>57</v>
      </c>
      <c r="F8" s="74" t="s">
        <v>24</v>
      </c>
      <c r="G8" s="74" t="s">
        <v>57</v>
      </c>
      <c r="H8" s="74" t="s">
        <v>24</v>
      </c>
      <c r="I8" s="74" t="s">
        <v>57</v>
      </c>
      <c r="J8" s="74" t="s">
        <v>24</v>
      </c>
      <c r="K8" s="56" t="s">
        <v>57</v>
      </c>
      <c r="L8" s="74" t="s">
        <v>24</v>
      </c>
      <c r="M8" s="56" t="s">
        <v>57</v>
      </c>
      <c r="N8" s="74" t="s">
        <v>24</v>
      </c>
      <c r="O8" s="74" t="s">
        <v>57</v>
      </c>
      <c r="P8" s="74" t="s">
        <v>24</v>
      </c>
      <c r="Q8" s="74" t="s">
        <v>57</v>
      </c>
    </row>
    <row r="9" spans="1:17" ht="12.75">
      <c r="A9" s="190" t="s">
        <v>165</v>
      </c>
      <c r="B9" s="76">
        <v>6926</v>
      </c>
      <c r="C9" s="77">
        <v>5.2930836836071835</v>
      </c>
      <c r="D9" s="76">
        <v>4785</v>
      </c>
      <c r="E9" s="77">
        <v>4.6844712470385526</v>
      </c>
      <c r="F9" s="76">
        <v>1713</v>
      </c>
      <c r="G9" s="77">
        <v>7.654155495978553</v>
      </c>
      <c r="H9" s="76">
        <v>26</v>
      </c>
      <c r="I9" s="77">
        <v>4.100946372239748</v>
      </c>
      <c r="J9" s="76">
        <v>340</v>
      </c>
      <c r="K9" s="135">
        <v>7.335490830636461</v>
      </c>
      <c r="L9" s="168">
        <v>11</v>
      </c>
      <c r="M9" s="77">
        <v>4.602510460251046</v>
      </c>
      <c r="N9" s="76">
        <v>257</v>
      </c>
      <c r="O9" s="77">
        <v>6.957227937195452</v>
      </c>
      <c r="P9" s="76">
        <v>482</v>
      </c>
      <c r="Q9" s="77">
        <v>6.306424178987309</v>
      </c>
    </row>
    <row r="10" spans="1:17" ht="12.75">
      <c r="A10" s="134" t="s">
        <v>166</v>
      </c>
      <c r="B10" s="76">
        <v>6210</v>
      </c>
      <c r="C10" s="77">
        <v>4.745892243026366</v>
      </c>
      <c r="D10" s="76">
        <v>4943</v>
      </c>
      <c r="E10" s="77">
        <v>4.839151802322166</v>
      </c>
      <c r="F10" s="76">
        <v>882</v>
      </c>
      <c r="G10" s="77">
        <v>3.9410187667560317</v>
      </c>
      <c r="H10" s="76">
        <v>19</v>
      </c>
      <c r="I10" s="77">
        <v>2.996845425867508</v>
      </c>
      <c r="J10" s="76">
        <v>302</v>
      </c>
      <c r="K10" s="135">
        <v>6.51564185544768</v>
      </c>
      <c r="L10" s="150">
        <v>12</v>
      </c>
      <c r="M10" s="77">
        <v>5.02092050209205</v>
      </c>
      <c r="N10" s="76">
        <v>317</v>
      </c>
      <c r="O10" s="77">
        <v>8.581483486735246</v>
      </c>
      <c r="P10" s="76">
        <v>344</v>
      </c>
      <c r="Q10" s="77">
        <v>4.500850451393432</v>
      </c>
    </row>
    <row r="11" spans="1:17" ht="12.75">
      <c r="A11" s="169" t="s">
        <v>259</v>
      </c>
      <c r="B11" s="76">
        <v>5830</v>
      </c>
      <c r="C11" s="77">
        <v>4.455483377913642</v>
      </c>
      <c r="D11" s="76">
        <v>4738</v>
      </c>
      <c r="E11" s="77">
        <v>4.638458676795959</v>
      </c>
      <c r="F11" s="76">
        <v>809</v>
      </c>
      <c r="G11" s="77">
        <v>3.614834673815907</v>
      </c>
      <c r="H11" s="76">
        <v>21</v>
      </c>
      <c r="I11" s="77">
        <v>3.3123028391167195</v>
      </c>
      <c r="J11" s="76">
        <v>218</v>
      </c>
      <c r="K11" s="135">
        <v>4.703344120819849</v>
      </c>
      <c r="L11" s="150">
        <v>8</v>
      </c>
      <c r="M11" s="77">
        <v>3.3472803347280333</v>
      </c>
      <c r="N11" s="76">
        <v>184</v>
      </c>
      <c r="O11" s="77">
        <v>4.981050351922036</v>
      </c>
      <c r="P11" s="76">
        <v>282</v>
      </c>
      <c r="Q11" s="77">
        <v>3.6896506607353134</v>
      </c>
    </row>
    <row r="12" spans="1:17" ht="12.75">
      <c r="A12" s="134" t="s">
        <v>282</v>
      </c>
      <c r="B12" s="76">
        <v>4582</v>
      </c>
      <c r="C12" s="77">
        <v>3.5017195261750094</v>
      </c>
      <c r="D12" s="76">
        <v>3628</v>
      </c>
      <c r="E12" s="77">
        <v>3.5517788263857617</v>
      </c>
      <c r="F12" s="76">
        <v>633</v>
      </c>
      <c r="G12" s="77">
        <v>2.8284182305630026</v>
      </c>
      <c r="H12" s="76">
        <v>33</v>
      </c>
      <c r="I12" s="77">
        <v>5.205047318611988</v>
      </c>
      <c r="J12" s="76">
        <v>220</v>
      </c>
      <c r="K12" s="135">
        <v>4.746494066882416</v>
      </c>
      <c r="L12" s="150">
        <v>9</v>
      </c>
      <c r="M12" s="77">
        <v>3.765690376569038</v>
      </c>
      <c r="N12" s="76">
        <v>95</v>
      </c>
      <c r="O12" s="77">
        <v>2.571737953438008</v>
      </c>
      <c r="P12" s="76">
        <v>246</v>
      </c>
      <c r="Q12" s="77">
        <v>3.2186314274499543</v>
      </c>
    </row>
    <row r="13" spans="1:17" ht="12.75">
      <c r="A13" s="190" t="s">
        <v>332</v>
      </c>
      <c r="B13" s="76">
        <v>2882</v>
      </c>
      <c r="C13" s="77">
        <v>2.202521971723347</v>
      </c>
      <c r="D13" s="76">
        <v>2273</v>
      </c>
      <c r="E13" s="77">
        <v>2.2252462162003406</v>
      </c>
      <c r="F13" s="76">
        <v>419</v>
      </c>
      <c r="G13" s="77">
        <v>1.872207327971403</v>
      </c>
      <c r="H13" s="76">
        <v>22</v>
      </c>
      <c r="I13" s="77">
        <v>3.4700315457413247</v>
      </c>
      <c r="J13" s="76">
        <v>141</v>
      </c>
      <c r="K13" s="135">
        <v>3.042071197411003</v>
      </c>
      <c r="L13" s="150">
        <v>8</v>
      </c>
      <c r="M13" s="77">
        <v>3.3472803347280333</v>
      </c>
      <c r="N13" s="76">
        <v>146</v>
      </c>
      <c r="O13" s="77">
        <v>3.9523551705468325</v>
      </c>
      <c r="P13" s="76">
        <v>154</v>
      </c>
      <c r="Q13" s="77">
        <v>2.0149156090540363</v>
      </c>
    </row>
    <row r="14" spans="1:17" ht="25.5">
      <c r="A14" s="169" t="s">
        <v>303</v>
      </c>
      <c r="B14" s="76">
        <v>2596</v>
      </c>
      <c r="C14" s="77">
        <v>1.9839510890332441</v>
      </c>
      <c r="D14" s="76">
        <v>2027</v>
      </c>
      <c r="E14" s="77">
        <v>1.9844144655688918</v>
      </c>
      <c r="F14" s="76">
        <v>435</v>
      </c>
      <c r="G14" s="77">
        <v>1.9436997319034852</v>
      </c>
      <c r="H14" s="76">
        <v>17</v>
      </c>
      <c r="I14" s="77">
        <v>2.6813880126182967</v>
      </c>
      <c r="J14" s="76">
        <v>94</v>
      </c>
      <c r="K14" s="135">
        <v>2.028047464940669</v>
      </c>
      <c r="L14" s="150">
        <v>3</v>
      </c>
      <c r="M14" s="78" t="s">
        <v>99</v>
      </c>
      <c r="N14" s="76">
        <v>74</v>
      </c>
      <c r="O14" s="77">
        <v>2.0032485110990796</v>
      </c>
      <c r="P14" s="76">
        <v>98</v>
      </c>
      <c r="Q14" s="77">
        <v>1.2822190239434776</v>
      </c>
    </row>
    <row r="15" spans="1:17" ht="12.75">
      <c r="A15" s="169" t="s">
        <v>167</v>
      </c>
      <c r="B15" s="76">
        <v>1528</v>
      </c>
      <c r="C15" s="77">
        <v>1.1677493312953764</v>
      </c>
      <c r="D15" s="76">
        <v>1292</v>
      </c>
      <c r="E15" s="77">
        <v>1.2648561862432204</v>
      </c>
      <c r="F15" s="76">
        <v>160</v>
      </c>
      <c r="G15" s="77">
        <v>0.7149240393208222</v>
      </c>
      <c r="H15" s="76">
        <v>16</v>
      </c>
      <c r="I15" s="77">
        <v>2.5236593059936907</v>
      </c>
      <c r="J15" s="76">
        <v>52</v>
      </c>
      <c r="K15" s="135">
        <v>1.121898597626753</v>
      </c>
      <c r="L15" s="148">
        <v>1</v>
      </c>
      <c r="M15" s="78" t="s">
        <v>99</v>
      </c>
      <c r="N15" s="76">
        <v>21</v>
      </c>
      <c r="O15" s="77">
        <v>0.568489442338928</v>
      </c>
      <c r="P15" s="76">
        <v>110</v>
      </c>
      <c r="Q15" s="77">
        <v>1.4392254350385973</v>
      </c>
    </row>
    <row r="16" spans="1:17" ht="12.75">
      <c r="A16" s="170" t="s">
        <v>277</v>
      </c>
      <c r="B16" s="76">
        <v>1238</v>
      </c>
      <c r="C16" s="77">
        <v>0.9461215131830341</v>
      </c>
      <c r="D16" s="76">
        <v>909</v>
      </c>
      <c r="E16" s="77">
        <v>0.8899026883088912</v>
      </c>
      <c r="F16" s="76">
        <v>206</v>
      </c>
      <c r="G16" s="77">
        <v>0.9204647006255586</v>
      </c>
      <c r="H16" s="76">
        <v>4</v>
      </c>
      <c r="I16" s="78" t="s">
        <v>331</v>
      </c>
      <c r="J16" s="76">
        <v>106</v>
      </c>
      <c r="K16" s="135">
        <v>2.2869471413160736</v>
      </c>
      <c r="L16" s="150">
        <v>1</v>
      </c>
      <c r="M16" s="78" t="s">
        <v>99</v>
      </c>
      <c r="N16" s="76">
        <v>49</v>
      </c>
      <c r="O16" s="77">
        <v>1.3264753654574988</v>
      </c>
      <c r="P16" s="76">
        <v>77</v>
      </c>
      <c r="Q16" s="77">
        <v>1.0074578045270182</v>
      </c>
    </row>
    <row r="17" spans="1:17" ht="12.75">
      <c r="A17" s="171" t="s">
        <v>249</v>
      </c>
      <c r="B17" s="76">
        <v>38309</v>
      </c>
      <c r="C17" s="77">
        <v>29.277034772640427</v>
      </c>
      <c r="D17" s="76">
        <v>29216</v>
      </c>
      <c r="E17" s="77">
        <v>28.60219685548137</v>
      </c>
      <c r="F17" s="76">
        <v>6958</v>
      </c>
      <c r="G17" s="77">
        <v>31.090259159964255</v>
      </c>
      <c r="H17" s="76">
        <v>189</v>
      </c>
      <c r="I17" s="77">
        <v>29.81072555205047</v>
      </c>
      <c r="J17" s="76">
        <v>1647</v>
      </c>
      <c r="K17" s="135">
        <v>35.53398058252427</v>
      </c>
      <c r="L17" s="150">
        <v>63</v>
      </c>
      <c r="M17" s="77">
        <v>26.359832635983267</v>
      </c>
      <c r="N17" s="76">
        <v>1228</v>
      </c>
      <c r="O17" s="77">
        <v>33.24309691391446</v>
      </c>
      <c r="P17" s="76">
        <v>2242</v>
      </c>
      <c r="Q17" s="77">
        <v>29.334031139604868</v>
      </c>
    </row>
    <row r="18" spans="1:17" ht="12.75">
      <c r="A18" s="81" t="s">
        <v>168</v>
      </c>
      <c r="B18" s="82">
        <v>130850</v>
      </c>
      <c r="C18" s="83">
        <v>100</v>
      </c>
      <c r="D18" s="82">
        <v>102146</v>
      </c>
      <c r="E18" s="107">
        <v>100</v>
      </c>
      <c r="F18" s="82">
        <v>22380</v>
      </c>
      <c r="G18" s="107">
        <v>100</v>
      </c>
      <c r="H18" s="82">
        <v>634</v>
      </c>
      <c r="I18" s="107">
        <v>100</v>
      </c>
      <c r="J18" s="82">
        <v>4635</v>
      </c>
      <c r="K18" s="83">
        <v>100</v>
      </c>
      <c r="L18" s="154">
        <v>239</v>
      </c>
      <c r="M18" s="107">
        <v>100</v>
      </c>
      <c r="N18" s="82">
        <v>3694</v>
      </c>
      <c r="O18" s="107">
        <v>100</v>
      </c>
      <c r="P18" s="82">
        <v>7643</v>
      </c>
      <c r="Q18" s="107">
        <v>100</v>
      </c>
    </row>
    <row r="19" spans="1:17" ht="12.75">
      <c r="A19" s="222" t="s">
        <v>1</v>
      </c>
      <c r="B19" s="223"/>
      <c r="C19" s="223"/>
      <c r="D19" s="223"/>
      <c r="E19" s="223"/>
      <c r="F19" s="223"/>
      <c r="G19" s="223"/>
      <c r="H19" s="223"/>
      <c r="I19" s="223"/>
      <c r="J19" s="223"/>
      <c r="K19" s="223"/>
      <c r="L19" s="223"/>
      <c r="M19" s="223"/>
      <c r="N19" s="223"/>
      <c r="O19" s="223"/>
      <c r="P19" s="223"/>
      <c r="Q19" s="223"/>
    </row>
    <row r="20" spans="1:17" ht="12.75">
      <c r="A20" s="222" t="s">
        <v>236</v>
      </c>
      <c r="B20" s="223"/>
      <c r="C20" s="223"/>
      <c r="D20" s="223"/>
      <c r="E20" s="223"/>
      <c r="F20" s="223"/>
      <c r="G20" s="223"/>
      <c r="H20" s="223"/>
      <c r="I20" s="223"/>
      <c r="J20" s="223"/>
      <c r="K20" s="223"/>
      <c r="L20" s="223"/>
      <c r="M20" s="223"/>
      <c r="N20" s="223"/>
      <c r="O20" s="223"/>
      <c r="P20" s="223"/>
      <c r="Q20" s="223"/>
    </row>
    <row r="21" spans="1:17" ht="12.75">
      <c r="A21" s="229" t="s">
        <v>322</v>
      </c>
      <c r="B21" s="230"/>
      <c r="C21" s="230"/>
      <c r="D21" s="230"/>
      <c r="E21" s="230"/>
      <c r="F21" s="230"/>
      <c r="G21" s="230"/>
      <c r="H21" s="230"/>
      <c r="I21" s="230"/>
      <c r="J21" s="230"/>
      <c r="K21" s="230"/>
      <c r="L21" s="230"/>
      <c r="M21" s="230"/>
      <c r="N21" s="230"/>
      <c r="O21" s="230"/>
      <c r="P21" s="230"/>
      <c r="Q21" s="230"/>
    </row>
    <row r="22" ht="12.75">
      <c r="A22" s="133"/>
    </row>
  </sheetData>
  <mergeCells count="4">
    <mergeCell ref="A6:A8"/>
    <mergeCell ref="A19:Q19"/>
    <mergeCell ref="A20:Q20"/>
    <mergeCell ref="A21:Q21"/>
  </mergeCells>
  <printOptions horizontalCentered="1"/>
  <pageMargins left="0.5" right="0.5" top="1" bottom="1" header="0" footer="0"/>
  <pageSetup fitToHeight="1" fitToWidth="1" horizontalDpi="300" verticalDpi="300" orientation="landscape" scale="79" r:id="rId1"/>
</worksheet>
</file>

<file path=xl/worksheets/sheet15.xml><?xml version="1.0" encoding="utf-8"?>
<worksheet xmlns="http://schemas.openxmlformats.org/spreadsheetml/2006/main" xmlns:r="http://schemas.openxmlformats.org/officeDocument/2006/relationships">
  <sheetPr>
    <pageSetUpPr fitToPage="1"/>
  </sheetPr>
  <dimension ref="A2:Q14"/>
  <sheetViews>
    <sheetView workbookViewId="0" topLeftCell="A1">
      <selection activeCell="A1" sqref="A1"/>
    </sheetView>
  </sheetViews>
  <sheetFormatPr defaultColWidth="9.33203125" defaultRowHeight="12.75"/>
  <cols>
    <col min="1" max="1" width="22.16015625" style="2" customWidth="1"/>
    <col min="2" max="2" width="11.16015625" style="2" bestFit="1" customWidth="1"/>
    <col min="3" max="3" width="8.5" style="2" customWidth="1"/>
    <col min="4" max="4" width="11.16015625" style="2" bestFit="1" customWidth="1"/>
    <col min="5" max="5" width="8.16015625" style="2" customWidth="1"/>
    <col min="6" max="6" width="10.66015625" style="2" bestFit="1" customWidth="1"/>
    <col min="7" max="7" width="8.33203125" style="2" customWidth="1"/>
    <col min="8" max="8" width="10.66015625" style="2" bestFit="1" customWidth="1"/>
    <col min="9" max="9" width="8.33203125" style="2" customWidth="1"/>
    <col min="10" max="10" width="10.66015625" style="2" bestFit="1" customWidth="1"/>
    <col min="11" max="11" width="8" style="2" customWidth="1"/>
    <col min="12" max="12" width="10.66015625" style="2" bestFit="1" customWidth="1"/>
    <col min="13" max="13" width="7.83203125" style="2" customWidth="1"/>
    <col min="14" max="14" width="10.66015625" style="2" bestFit="1" customWidth="1"/>
    <col min="15" max="15" width="7.83203125" style="2" customWidth="1"/>
    <col min="16" max="16" width="10.66015625" style="2" bestFit="1" customWidth="1"/>
    <col min="17" max="17" width="8.16015625" style="2" customWidth="1"/>
    <col min="18" max="16384" width="9.33203125" style="2" customWidth="1"/>
  </cols>
  <sheetData>
    <row r="2" spans="1:17" ht="12.75">
      <c r="A2" s="52" t="s">
        <v>169</v>
      </c>
      <c r="B2" s="1"/>
      <c r="C2" s="1"/>
      <c r="D2" s="1"/>
      <c r="E2" s="1"/>
      <c r="F2" s="1"/>
      <c r="G2" s="1"/>
      <c r="H2" s="1"/>
      <c r="I2" s="1"/>
      <c r="J2" s="1"/>
      <c r="K2" s="1"/>
      <c r="L2" s="1"/>
      <c r="M2" s="1"/>
      <c r="N2" s="1"/>
      <c r="O2" s="1"/>
      <c r="P2" s="1"/>
      <c r="Q2" s="1"/>
    </row>
    <row r="3" spans="1:17" ht="12.75">
      <c r="A3" s="53" t="s">
        <v>170</v>
      </c>
      <c r="B3" s="1"/>
      <c r="C3" s="1"/>
      <c r="D3" s="1"/>
      <c r="E3" s="1"/>
      <c r="F3" s="1"/>
      <c r="G3" s="1"/>
      <c r="H3" s="1"/>
      <c r="I3" s="1"/>
      <c r="J3" s="1"/>
      <c r="K3" s="1"/>
      <c r="L3" s="1"/>
      <c r="M3" s="1"/>
      <c r="N3" s="1"/>
      <c r="O3" s="1"/>
      <c r="P3" s="1"/>
      <c r="Q3" s="1"/>
    </row>
    <row r="4" spans="1:17" ht="12.75">
      <c r="A4" s="52" t="s">
        <v>325</v>
      </c>
      <c r="B4" s="1"/>
      <c r="C4" s="1"/>
      <c r="D4" s="1"/>
      <c r="E4" s="1"/>
      <c r="F4" s="1"/>
      <c r="G4" s="1"/>
      <c r="H4" s="1"/>
      <c r="I4" s="1"/>
      <c r="J4" s="1"/>
      <c r="K4" s="1"/>
      <c r="L4" s="1"/>
      <c r="M4" s="1"/>
      <c r="N4" s="1"/>
      <c r="O4" s="1"/>
      <c r="P4" s="1"/>
      <c r="Q4" s="1"/>
    </row>
    <row r="5" spans="1:17" ht="12.75">
      <c r="A5" s="226" t="s">
        <v>172</v>
      </c>
      <c r="B5" s="55" t="s">
        <v>171</v>
      </c>
      <c r="C5" s="25"/>
      <c r="D5" s="25"/>
      <c r="E5" s="25"/>
      <c r="F5" s="25"/>
      <c r="G5" s="25"/>
      <c r="H5" s="25"/>
      <c r="I5" s="25"/>
      <c r="J5" s="25"/>
      <c r="K5" s="85"/>
      <c r="L5" s="25"/>
      <c r="M5" s="24"/>
      <c r="N5" s="55" t="s">
        <v>47</v>
      </c>
      <c r="O5" s="25"/>
      <c r="P5" s="25"/>
      <c r="Q5" s="24"/>
    </row>
    <row r="6" spans="1:17" ht="12.75">
      <c r="A6" s="252"/>
      <c r="B6" s="98" t="s">
        <v>49</v>
      </c>
      <c r="C6" s="99"/>
      <c r="D6" s="128" t="s">
        <v>50</v>
      </c>
      <c r="E6" s="99"/>
      <c r="F6" s="128" t="s">
        <v>51</v>
      </c>
      <c r="G6" s="99"/>
      <c r="H6" s="128" t="s">
        <v>52</v>
      </c>
      <c r="I6" s="99"/>
      <c r="J6" s="128" t="s">
        <v>53</v>
      </c>
      <c r="K6" s="99"/>
      <c r="L6" s="110" t="s">
        <v>58</v>
      </c>
      <c r="M6" s="99"/>
      <c r="N6" s="128" t="s">
        <v>55</v>
      </c>
      <c r="O6" s="99"/>
      <c r="P6" s="128" t="s">
        <v>56</v>
      </c>
      <c r="Q6" s="99"/>
    </row>
    <row r="7" spans="1:17" ht="12.75">
      <c r="A7" s="253"/>
      <c r="B7" s="74" t="s">
        <v>24</v>
      </c>
      <c r="C7" s="74" t="s">
        <v>57</v>
      </c>
      <c r="D7" s="74" t="s">
        <v>24</v>
      </c>
      <c r="E7" s="74" t="s">
        <v>57</v>
      </c>
      <c r="F7" s="74" t="s">
        <v>24</v>
      </c>
      <c r="G7" s="74" t="s">
        <v>57</v>
      </c>
      <c r="H7" s="74" t="s">
        <v>24</v>
      </c>
      <c r="I7" s="74" t="s">
        <v>57</v>
      </c>
      <c r="J7" s="74" t="s">
        <v>24</v>
      </c>
      <c r="K7" s="56" t="s">
        <v>57</v>
      </c>
      <c r="L7" s="56" t="s">
        <v>24</v>
      </c>
      <c r="M7" s="74" t="s">
        <v>57</v>
      </c>
      <c r="N7" s="74" t="s">
        <v>24</v>
      </c>
      <c r="O7" s="74" t="s">
        <v>57</v>
      </c>
      <c r="P7" s="74" t="s">
        <v>24</v>
      </c>
      <c r="Q7" s="74" t="s">
        <v>57</v>
      </c>
    </row>
    <row r="8" spans="1:17" ht="39" customHeight="1">
      <c r="A8" s="169" t="s">
        <v>173</v>
      </c>
      <c r="B8" s="76">
        <v>18834</v>
      </c>
      <c r="C8" s="77">
        <v>14.393580435613298</v>
      </c>
      <c r="D8" s="76">
        <v>15342</v>
      </c>
      <c r="E8" s="77">
        <v>15.019677716210131</v>
      </c>
      <c r="F8" s="76">
        <v>3038</v>
      </c>
      <c r="G8" s="77">
        <v>13.574620196604112</v>
      </c>
      <c r="H8" s="76">
        <v>221</v>
      </c>
      <c r="I8" s="77">
        <v>34.85804416403786</v>
      </c>
      <c r="J8" s="76">
        <v>109</v>
      </c>
      <c r="K8" s="135">
        <v>2.3516720604099244</v>
      </c>
      <c r="L8" s="150">
        <v>21</v>
      </c>
      <c r="M8" s="77">
        <v>8.786610878661087</v>
      </c>
      <c r="N8" s="76">
        <v>121</v>
      </c>
      <c r="O8" s="77">
        <v>3.275582024905252</v>
      </c>
      <c r="P8" s="76">
        <v>443</v>
      </c>
      <c r="Q8" s="77">
        <v>5.79615334292817</v>
      </c>
    </row>
    <row r="9" spans="1:17" ht="45" customHeight="1">
      <c r="A9" s="170" t="s">
        <v>174</v>
      </c>
      <c r="B9" s="76">
        <v>15432</v>
      </c>
      <c r="C9" s="77">
        <v>11.793656858998853</v>
      </c>
      <c r="D9" s="76">
        <v>11089</v>
      </c>
      <c r="E9" s="77">
        <v>10.856029604683492</v>
      </c>
      <c r="F9" s="76">
        <v>3548</v>
      </c>
      <c r="G9" s="77">
        <v>15.853440571939231</v>
      </c>
      <c r="H9" s="76">
        <v>80</v>
      </c>
      <c r="I9" s="77">
        <v>12.618296529968454</v>
      </c>
      <c r="J9" s="76">
        <v>495</v>
      </c>
      <c r="K9" s="135">
        <v>10.679611650485436</v>
      </c>
      <c r="L9" s="150">
        <v>59</v>
      </c>
      <c r="M9" s="77">
        <v>24.686192468619247</v>
      </c>
      <c r="N9" s="76">
        <v>418</v>
      </c>
      <c r="O9" s="77">
        <v>11.315646995127233</v>
      </c>
      <c r="P9" s="76">
        <v>1156</v>
      </c>
      <c r="Q9" s="77">
        <v>15.124950935496534</v>
      </c>
    </row>
    <row r="10" spans="1:17" ht="30" customHeight="1">
      <c r="A10" s="173" t="s">
        <v>175</v>
      </c>
      <c r="B10" s="76">
        <v>841</v>
      </c>
      <c r="C10" s="77">
        <v>0.6427206725257929</v>
      </c>
      <c r="D10" s="76">
        <v>612</v>
      </c>
      <c r="E10" s="77">
        <v>0.5991424040099466</v>
      </c>
      <c r="F10" s="76">
        <v>203</v>
      </c>
      <c r="G10" s="77">
        <v>0.9070598748882931</v>
      </c>
      <c r="H10" s="76">
        <v>11</v>
      </c>
      <c r="I10" s="77">
        <v>1.7350157728706623</v>
      </c>
      <c r="J10" s="76">
        <v>11</v>
      </c>
      <c r="K10" s="135">
        <v>0.23732470334412084</v>
      </c>
      <c r="L10" s="148" t="s">
        <v>27</v>
      </c>
      <c r="M10" s="148" t="s">
        <v>27</v>
      </c>
      <c r="N10" s="76">
        <v>2</v>
      </c>
      <c r="O10" s="78" t="s">
        <v>99</v>
      </c>
      <c r="P10" s="76">
        <v>25</v>
      </c>
      <c r="Q10" s="77">
        <v>0.3270966897814994</v>
      </c>
    </row>
    <row r="11" spans="1:17" ht="19.5" customHeight="1">
      <c r="A11" s="81" t="s">
        <v>168</v>
      </c>
      <c r="B11" s="82">
        <v>130850</v>
      </c>
      <c r="C11" s="107">
        <v>100</v>
      </c>
      <c r="D11" s="82">
        <v>102146</v>
      </c>
      <c r="E11" s="107">
        <v>100</v>
      </c>
      <c r="F11" s="82">
        <v>22380</v>
      </c>
      <c r="G11" s="107">
        <v>100</v>
      </c>
      <c r="H11" s="82">
        <v>634</v>
      </c>
      <c r="I11" s="107">
        <v>100</v>
      </c>
      <c r="J11" s="82">
        <v>4635</v>
      </c>
      <c r="K11" s="83">
        <v>100</v>
      </c>
      <c r="L11" s="154">
        <v>239</v>
      </c>
      <c r="M11" s="107">
        <v>100</v>
      </c>
      <c r="N11" s="82">
        <v>3694</v>
      </c>
      <c r="O11" s="107">
        <v>100</v>
      </c>
      <c r="P11" s="82">
        <v>7643</v>
      </c>
      <c r="Q11" s="107">
        <v>100</v>
      </c>
    </row>
    <row r="12" spans="1:17" ht="24" customHeight="1">
      <c r="A12" s="222" t="s">
        <v>260</v>
      </c>
      <c r="B12" s="223"/>
      <c r="C12" s="223"/>
      <c r="D12" s="223"/>
      <c r="E12" s="223"/>
      <c r="F12" s="223"/>
      <c r="G12" s="223"/>
      <c r="H12" s="223"/>
      <c r="I12" s="223"/>
      <c r="J12" s="223"/>
      <c r="K12" s="223"/>
      <c r="L12" s="223"/>
      <c r="M12" s="223"/>
      <c r="N12" s="223"/>
      <c r="O12" s="223"/>
      <c r="P12" s="223"/>
      <c r="Q12" s="223"/>
    </row>
    <row r="13" spans="1:17" ht="25.5" customHeight="1">
      <c r="A13" s="222" t="s">
        <v>261</v>
      </c>
      <c r="B13" s="223"/>
      <c r="C13" s="223"/>
      <c r="D13" s="223"/>
      <c r="E13" s="223"/>
      <c r="F13" s="223"/>
      <c r="G13" s="223"/>
      <c r="H13" s="223"/>
      <c r="I13" s="223"/>
      <c r="J13" s="223"/>
      <c r="K13" s="223"/>
      <c r="L13" s="223"/>
      <c r="M13" s="223"/>
      <c r="N13" s="223"/>
      <c r="O13" s="223"/>
      <c r="P13" s="223"/>
      <c r="Q13" s="223"/>
    </row>
    <row r="14" spans="1:17" ht="12.75">
      <c r="A14" s="229" t="s">
        <v>322</v>
      </c>
      <c r="B14" s="230"/>
      <c r="C14" s="230"/>
      <c r="D14" s="230"/>
      <c r="E14" s="230"/>
      <c r="F14" s="230"/>
      <c r="G14" s="230"/>
      <c r="H14" s="230"/>
      <c r="I14" s="230"/>
      <c r="J14" s="230"/>
      <c r="K14" s="230"/>
      <c r="L14" s="230"/>
      <c r="M14" s="230"/>
      <c r="N14" s="230"/>
      <c r="O14" s="230"/>
      <c r="P14" s="230"/>
      <c r="Q14" s="230"/>
    </row>
  </sheetData>
  <mergeCells count="4">
    <mergeCell ref="A5:A7"/>
    <mergeCell ref="A12:Q12"/>
    <mergeCell ref="A13:Q13"/>
    <mergeCell ref="A14:Q14"/>
  </mergeCells>
  <printOptions horizontalCentered="1"/>
  <pageMargins left="0.5" right="0.5" top="1" bottom="1" header="0" footer="0"/>
  <pageSetup fitToHeight="1" fitToWidth="1" horizontalDpi="300" verticalDpi="300" orientation="landscape" scale="82" r:id="rId1"/>
</worksheet>
</file>

<file path=xl/worksheets/sheet16.xml><?xml version="1.0" encoding="utf-8"?>
<worksheet xmlns="http://schemas.openxmlformats.org/spreadsheetml/2006/main" xmlns:r="http://schemas.openxmlformats.org/officeDocument/2006/relationships">
  <sheetPr>
    <pageSetUpPr fitToPage="1"/>
  </sheetPr>
  <dimension ref="A2:Q31"/>
  <sheetViews>
    <sheetView workbookViewId="0" topLeftCell="A1">
      <selection activeCell="A1" sqref="A1"/>
    </sheetView>
  </sheetViews>
  <sheetFormatPr defaultColWidth="9.33203125" defaultRowHeight="12.75"/>
  <cols>
    <col min="1" max="1" width="30.5" style="2" customWidth="1"/>
    <col min="2" max="2" width="11.16015625" style="2" bestFit="1" customWidth="1"/>
    <col min="3" max="3" width="8.16015625" style="2" bestFit="1" customWidth="1"/>
    <col min="4" max="4" width="11.16015625" style="2" bestFit="1" customWidth="1"/>
    <col min="5" max="5" width="9" style="2" customWidth="1"/>
    <col min="6" max="6" width="10.66015625" style="2" bestFit="1" customWidth="1"/>
    <col min="7" max="7" width="8.66015625" style="2" customWidth="1"/>
    <col min="8" max="8" width="10.66015625" style="2" bestFit="1" customWidth="1"/>
    <col min="9" max="9" width="7.83203125" style="2" customWidth="1"/>
    <col min="10" max="10" width="10.66015625" style="2" bestFit="1" customWidth="1"/>
    <col min="11" max="11" width="8.5" style="2" customWidth="1"/>
    <col min="12" max="12" width="10.66015625" style="2" bestFit="1" customWidth="1"/>
    <col min="13" max="13" width="8" style="2" customWidth="1"/>
    <col min="14" max="14" width="10.66015625" style="2" bestFit="1" customWidth="1"/>
    <col min="15" max="15" width="9.16015625" style="2" customWidth="1"/>
    <col min="16" max="16" width="10.66015625" style="2" bestFit="1" customWidth="1"/>
    <col min="17" max="17" width="8.33203125" style="2" customWidth="1"/>
    <col min="18" max="16384" width="9.33203125" style="2" customWidth="1"/>
  </cols>
  <sheetData>
    <row r="2" spans="1:17" ht="12.75">
      <c r="A2" s="52" t="s">
        <v>176</v>
      </c>
      <c r="B2" s="1"/>
      <c r="C2" s="1"/>
      <c r="D2" s="1"/>
      <c r="E2" s="1"/>
      <c r="F2" s="1"/>
      <c r="G2" s="1"/>
      <c r="H2" s="1"/>
      <c r="I2" s="1"/>
      <c r="J2" s="1"/>
      <c r="K2" s="1"/>
      <c r="L2" s="1"/>
      <c r="M2" s="1"/>
      <c r="N2" s="1"/>
      <c r="O2" s="1"/>
      <c r="P2" s="1"/>
      <c r="Q2" s="1"/>
    </row>
    <row r="3" spans="1:17" ht="12.75">
      <c r="A3" s="53" t="s">
        <v>177</v>
      </c>
      <c r="B3" s="1"/>
      <c r="C3" s="1"/>
      <c r="D3" s="1"/>
      <c r="E3" s="1"/>
      <c r="F3" s="1"/>
      <c r="G3" s="1"/>
      <c r="H3" s="1"/>
      <c r="I3" s="1"/>
      <c r="J3" s="1"/>
      <c r="K3" s="1"/>
      <c r="L3" s="1"/>
      <c r="M3" s="1"/>
      <c r="N3" s="1"/>
      <c r="O3" s="1"/>
      <c r="P3" s="1"/>
      <c r="Q3" s="1"/>
    </row>
    <row r="4" spans="1:17" ht="12.75">
      <c r="A4" s="52" t="s">
        <v>325</v>
      </c>
      <c r="B4" s="1"/>
      <c r="C4" s="1"/>
      <c r="D4" s="1"/>
      <c r="E4" s="1"/>
      <c r="F4" s="1"/>
      <c r="G4" s="1"/>
      <c r="H4" s="1"/>
      <c r="I4" s="1"/>
      <c r="J4" s="1"/>
      <c r="K4" s="1"/>
      <c r="L4" s="1"/>
      <c r="M4" s="1"/>
      <c r="N4" s="1"/>
      <c r="O4" s="1"/>
      <c r="P4" s="1"/>
      <c r="Q4" s="1"/>
    </row>
    <row r="5" spans="1:17" ht="12.75">
      <c r="A5" s="224" t="s">
        <v>179</v>
      </c>
      <c r="B5" s="55" t="s">
        <v>178</v>
      </c>
      <c r="C5" s="25"/>
      <c r="D5" s="25"/>
      <c r="E5" s="25"/>
      <c r="F5" s="25"/>
      <c r="G5" s="25"/>
      <c r="H5" s="25"/>
      <c r="I5" s="25"/>
      <c r="J5" s="25"/>
      <c r="K5" s="85"/>
      <c r="L5" s="25"/>
      <c r="M5" s="24"/>
      <c r="N5" s="55" t="s">
        <v>47</v>
      </c>
      <c r="O5" s="25"/>
      <c r="P5" s="25"/>
      <c r="Q5" s="24"/>
    </row>
    <row r="6" spans="1:17" ht="12.75">
      <c r="A6" s="254"/>
      <c r="B6" s="128" t="s">
        <v>49</v>
      </c>
      <c r="C6" s="99"/>
      <c r="D6" s="128" t="s">
        <v>50</v>
      </c>
      <c r="E6" s="99"/>
      <c r="F6" s="128" t="s">
        <v>51</v>
      </c>
      <c r="G6" s="99"/>
      <c r="H6" s="258" t="s">
        <v>180</v>
      </c>
      <c r="I6" s="259"/>
      <c r="J6" s="128" t="s">
        <v>53</v>
      </c>
      <c r="K6" s="99"/>
      <c r="L6" s="110" t="s">
        <v>58</v>
      </c>
      <c r="M6" s="99"/>
      <c r="N6" s="128" t="s">
        <v>55</v>
      </c>
      <c r="O6" s="99"/>
      <c r="P6" s="128" t="s">
        <v>56</v>
      </c>
      <c r="Q6" s="99"/>
    </row>
    <row r="7" spans="1:17" ht="12.75">
      <c r="A7" s="255"/>
      <c r="B7" s="174" t="s">
        <v>24</v>
      </c>
      <c r="C7" s="74" t="s">
        <v>57</v>
      </c>
      <c r="D7" s="174" t="s">
        <v>24</v>
      </c>
      <c r="E7" s="74" t="s">
        <v>57</v>
      </c>
      <c r="F7" s="174" t="s">
        <v>24</v>
      </c>
      <c r="G7" s="74" t="s">
        <v>57</v>
      </c>
      <c r="H7" s="174" t="s">
        <v>24</v>
      </c>
      <c r="I7" s="74" t="s">
        <v>57</v>
      </c>
      <c r="J7" s="174" t="s">
        <v>24</v>
      </c>
      <c r="K7" s="74" t="s">
        <v>57</v>
      </c>
      <c r="L7" s="174" t="s">
        <v>24</v>
      </c>
      <c r="M7" s="74" t="s">
        <v>57</v>
      </c>
      <c r="N7" s="174" t="s">
        <v>24</v>
      </c>
      <c r="O7" s="74" t="s">
        <v>57</v>
      </c>
      <c r="P7" s="174" t="s">
        <v>24</v>
      </c>
      <c r="Q7" s="74" t="s">
        <v>57</v>
      </c>
    </row>
    <row r="8" spans="1:17" ht="25.5">
      <c r="A8" s="169" t="s">
        <v>181</v>
      </c>
      <c r="B8" s="143">
        <v>5307</v>
      </c>
      <c r="C8" s="77">
        <v>4.055789071455865</v>
      </c>
      <c r="D8" s="143">
        <v>4373</v>
      </c>
      <c r="E8" s="77">
        <v>4.281127014273687</v>
      </c>
      <c r="F8" s="143">
        <v>773</v>
      </c>
      <c r="G8" s="77">
        <v>3.453976764968722</v>
      </c>
      <c r="H8" s="143">
        <v>35</v>
      </c>
      <c r="I8" s="77">
        <v>5.520504731861198</v>
      </c>
      <c r="J8" s="143">
        <v>81</v>
      </c>
      <c r="K8" s="77">
        <v>1.7475728155339807</v>
      </c>
      <c r="L8" s="172">
        <v>5</v>
      </c>
      <c r="M8" s="78" t="s">
        <v>99</v>
      </c>
      <c r="N8" s="143">
        <v>55</v>
      </c>
      <c r="O8" s="77">
        <v>1.488900920411478</v>
      </c>
      <c r="P8" s="143">
        <v>213</v>
      </c>
      <c r="Q8" s="77">
        <v>2.7868637969383747</v>
      </c>
    </row>
    <row r="9" spans="1:17" ht="12.75">
      <c r="A9" s="134" t="s">
        <v>182</v>
      </c>
      <c r="B9" s="143">
        <v>4415</v>
      </c>
      <c r="C9" s="77">
        <v>3.374092472296523</v>
      </c>
      <c r="D9" s="143">
        <v>3444</v>
      </c>
      <c r="E9" s="77">
        <v>3.371644508840287</v>
      </c>
      <c r="F9" s="143">
        <v>599</v>
      </c>
      <c r="G9" s="77">
        <v>2.676496872207328</v>
      </c>
      <c r="H9" s="143">
        <v>27</v>
      </c>
      <c r="I9" s="77">
        <v>4.2586750788643535</v>
      </c>
      <c r="J9" s="143">
        <v>297</v>
      </c>
      <c r="K9" s="77">
        <v>6.407766990291262</v>
      </c>
      <c r="L9" s="172">
        <v>8</v>
      </c>
      <c r="M9" s="175">
        <v>3.3472803347280333</v>
      </c>
      <c r="N9" s="143">
        <v>122</v>
      </c>
      <c r="O9" s="77">
        <v>3.302652950730915</v>
      </c>
      <c r="P9" s="143">
        <v>335</v>
      </c>
      <c r="Q9" s="77">
        <v>4.383095643072092</v>
      </c>
    </row>
    <row r="10" spans="1:17" ht="12.75">
      <c r="A10" s="134" t="s">
        <v>283</v>
      </c>
      <c r="B10" s="143">
        <v>2100</v>
      </c>
      <c r="C10" s="77">
        <v>1.6048910966755827</v>
      </c>
      <c r="D10" s="143">
        <v>1297</v>
      </c>
      <c r="E10" s="77">
        <v>1.2697511405243476</v>
      </c>
      <c r="F10" s="143">
        <v>743</v>
      </c>
      <c r="G10" s="77">
        <v>3.319928507596068</v>
      </c>
      <c r="H10" s="143">
        <v>8</v>
      </c>
      <c r="I10" s="77">
        <v>1.2618296529968454</v>
      </c>
      <c r="J10" s="143">
        <v>32</v>
      </c>
      <c r="K10" s="77">
        <v>0.6903991370010788</v>
      </c>
      <c r="L10" s="172">
        <v>4</v>
      </c>
      <c r="M10" s="78" t="s">
        <v>99</v>
      </c>
      <c r="N10" s="143">
        <v>29</v>
      </c>
      <c r="O10" s="77">
        <v>0.785056848944234</v>
      </c>
      <c r="P10" s="143">
        <v>62</v>
      </c>
      <c r="Q10" s="77">
        <v>0.8111997906581186</v>
      </c>
    </row>
    <row r="11" spans="1:17" ht="12.75">
      <c r="A11" s="169" t="s">
        <v>285</v>
      </c>
      <c r="B11" s="143">
        <v>1878</v>
      </c>
      <c r="C11" s="77">
        <v>1.4352311807413067</v>
      </c>
      <c r="D11" s="143">
        <v>1260</v>
      </c>
      <c r="E11" s="77">
        <v>1.2335284788440075</v>
      </c>
      <c r="F11" s="143">
        <v>523</v>
      </c>
      <c r="G11" s="77">
        <v>2.3369079535299377</v>
      </c>
      <c r="H11" s="143">
        <v>3</v>
      </c>
      <c r="I11" s="78" t="s">
        <v>99</v>
      </c>
      <c r="J11" s="143">
        <v>73</v>
      </c>
      <c r="K11" s="77">
        <v>1.5749730312837111</v>
      </c>
      <c r="L11" s="275" t="s">
        <v>296</v>
      </c>
      <c r="M11" s="178" t="s">
        <v>296</v>
      </c>
      <c r="N11" s="143">
        <v>88</v>
      </c>
      <c r="O11" s="77">
        <v>2.382241472658365</v>
      </c>
      <c r="P11" s="143">
        <v>114</v>
      </c>
      <c r="Q11" s="77">
        <v>1.4915609054036372</v>
      </c>
    </row>
    <row r="12" spans="1:17" ht="25.5">
      <c r="A12" s="169" t="s">
        <v>247</v>
      </c>
      <c r="B12" s="143">
        <v>1860</v>
      </c>
      <c r="C12" s="77">
        <v>1.4214749713412305</v>
      </c>
      <c r="D12" s="143">
        <v>1402</v>
      </c>
      <c r="E12" s="77">
        <v>1.3725451804280147</v>
      </c>
      <c r="F12" s="143">
        <v>367</v>
      </c>
      <c r="G12" s="77">
        <v>1.639857015192136</v>
      </c>
      <c r="H12" s="143">
        <v>8</v>
      </c>
      <c r="I12" s="77">
        <v>1.2618296529968454</v>
      </c>
      <c r="J12" s="143">
        <v>71</v>
      </c>
      <c r="K12" s="77">
        <v>1.5318230852211436</v>
      </c>
      <c r="L12" s="172">
        <v>5</v>
      </c>
      <c r="M12" s="78" t="s">
        <v>99</v>
      </c>
      <c r="N12" s="143">
        <v>61</v>
      </c>
      <c r="O12" s="77">
        <v>1.6513264753654575</v>
      </c>
      <c r="P12" s="143">
        <v>130</v>
      </c>
      <c r="Q12" s="77">
        <v>1.700902786863797</v>
      </c>
    </row>
    <row r="13" spans="1:17" ht="25.5">
      <c r="A13" s="170" t="s">
        <v>227</v>
      </c>
      <c r="B13" s="143">
        <v>1496</v>
      </c>
      <c r="C13" s="77">
        <v>1.1432938479174628</v>
      </c>
      <c r="D13" s="143">
        <v>1173</v>
      </c>
      <c r="E13" s="77">
        <v>1.1483562743523976</v>
      </c>
      <c r="F13" s="143">
        <v>258</v>
      </c>
      <c r="G13" s="77">
        <v>1.1528150134048258</v>
      </c>
      <c r="H13" s="143">
        <v>9</v>
      </c>
      <c r="I13" s="77">
        <v>1.4195583596214512</v>
      </c>
      <c r="J13" s="143">
        <v>52</v>
      </c>
      <c r="K13" s="77">
        <v>1.121898597626753</v>
      </c>
      <c r="L13" s="172">
        <v>2</v>
      </c>
      <c r="M13" s="78" t="s">
        <v>99</v>
      </c>
      <c r="N13" s="143">
        <v>29</v>
      </c>
      <c r="O13" s="77">
        <v>0.785056848944234</v>
      </c>
      <c r="P13" s="143">
        <v>83</v>
      </c>
      <c r="Q13" s="77">
        <v>1.085961010074578</v>
      </c>
    </row>
    <row r="14" spans="1:17" ht="12.75">
      <c r="A14" s="169" t="s">
        <v>183</v>
      </c>
      <c r="B14" s="143">
        <v>1467</v>
      </c>
      <c r="C14" s="77">
        <v>1.1211310661062286</v>
      </c>
      <c r="D14" s="143">
        <v>1382</v>
      </c>
      <c r="E14" s="77">
        <v>1.3529653633035068</v>
      </c>
      <c r="F14" s="143">
        <v>51</v>
      </c>
      <c r="G14" s="77">
        <v>0.22788203753351205</v>
      </c>
      <c r="H14" s="143">
        <v>10</v>
      </c>
      <c r="I14" s="77">
        <v>1.5772870662460567</v>
      </c>
      <c r="J14" s="143">
        <v>17</v>
      </c>
      <c r="K14" s="77">
        <v>0.3667745415318231</v>
      </c>
      <c r="L14" s="172">
        <v>4</v>
      </c>
      <c r="M14" s="78" t="s">
        <v>99</v>
      </c>
      <c r="N14" s="143">
        <v>27</v>
      </c>
      <c r="O14" s="77">
        <v>0.7309149972929074</v>
      </c>
      <c r="P14" s="143">
        <v>57</v>
      </c>
      <c r="Q14" s="77">
        <v>0.7457804527018186</v>
      </c>
    </row>
    <row r="15" spans="1:17" ht="12.75">
      <c r="A15" s="134" t="s">
        <v>185</v>
      </c>
      <c r="B15" s="143">
        <v>1403</v>
      </c>
      <c r="C15" s="77">
        <v>1.0722200993504012</v>
      </c>
      <c r="D15" s="143">
        <v>996</v>
      </c>
      <c r="E15" s="77">
        <v>0.9750748928005013</v>
      </c>
      <c r="F15" s="143">
        <v>366</v>
      </c>
      <c r="G15" s="77">
        <v>1.6353887399463807</v>
      </c>
      <c r="H15" s="143">
        <v>3</v>
      </c>
      <c r="I15" s="78" t="s">
        <v>99</v>
      </c>
      <c r="J15" s="143">
        <v>18</v>
      </c>
      <c r="K15" s="77">
        <v>0.3883495145631068</v>
      </c>
      <c r="L15" s="177">
        <v>4</v>
      </c>
      <c r="M15" s="78" t="s">
        <v>99</v>
      </c>
      <c r="N15" s="143">
        <v>18</v>
      </c>
      <c r="O15" s="77">
        <v>0.48727666486193827</v>
      </c>
      <c r="P15" s="143">
        <v>44</v>
      </c>
      <c r="Q15" s="77">
        <v>0.575690174015439</v>
      </c>
    </row>
    <row r="16" spans="1:17" ht="12.75">
      <c r="A16" s="134" t="s">
        <v>187</v>
      </c>
      <c r="B16" s="143">
        <v>1339</v>
      </c>
      <c r="C16" s="77">
        <v>1.0233091325945738</v>
      </c>
      <c r="D16" s="143">
        <v>985</v>
      </c>
      <c r="E16" s="77">
        <v>0.9643059933820218</v>
      </c>
      <c r="F16" s="143">
        <v>312</v>
      </c>
      <c r="G16" s="77">
        <v>1.394101876675603</v>
      </c>
      <c r="H16" s="143">
        <v>7</v>
      </c>
      <c r="I16" s="77">
        <v>1.1041009463722398</v>
      </c>
      <c r="J16" s="143">
        <v>26</v>
      </c>
      <c r="K16" s="77">
        <v>0.5609492988133765</v>
      </c>
      <c r="L16" s="176">
        <v>1</v>
      </c>
      <c r="M16" s="78" t="s">
        <v>99</v>
      </c>
      <c r="N16" s="143">
        <v>17</v>
      </c>
      <c r="O16" s="77">
        <v>0.46020573903627504</v>
      </c>
      <c r="P16" s="143">
        <v>27</v>
      </c>
      <c r="Q16" s="77">
        <v>0.3532644249640194</v>
      </c>
    </row>
    <row r="17" spans="1:17" ht="12.75">
      <c r="A17" s="134" t="s">
        <v>186</v>
      </c>
      <c r="B17" s="143">
        <v>1316</v>
      </c>
      <c r="C17" s="77">
        <v>1.0057317539166986</v>
      </c>
      <c r="D17" s="143">
        <v>1197</v>
      </c>
      <c r="E17" s="77">
        <v>1.1718520549018072</v>
      </c>
      <c r="F17" s="143">
        <v>66</v>
      </c>
      <c r="G17" s="77">
        <v>0.2949061662198391</v>
      </c>
      <c r="H17" s="143">
        <v>3</v>
      </c>
      <c r="I17" s="78" t="s">
        <v>99</v>
      </c>
      <c r="J17" s="143">
        <v>26</v>
      </c>
      <c r="K17" s="77">
        <v>0.5609492988133765</v>
      </c>
      <c r="L17" s="177">
        <v>4</v>
      </c>
      <c r="M17" s="78" t="s">
        <v>99</v>
      </c>
      <c r="N17" s="143">
        <v>44</v>
      </c>
      <c r="O17" s="77">
        <v>1.1911207363291825</v>
      </c>
      <c r="P17" s="143">
        <v>23</v>
      </c>
      <c r="Q17" s="77">
        <v>0.30092895459897945</v>
      </c>
    </row>
    <row r="18" spans="1:17" ht="12.75">
      <c r="A18" s="134" t="s">
        <v>184</v>
      </c>
      <c r="B18" s="143">
        <v>969</v>
      </c>
      <c r="C18" s="77">
        <v>0.7405426060374474</v>
      </c>
      <c r="D18" s="143">
        <v>781</v>
      </c>
      <c r="E18" s="77">
        <v>0.7645918587120396</v>
      </c>
      <c r="F18" s="143">
        <v>146</v>
      </c>
      <c r="G18" s="77">
        <v>0.6523681858802503</v>
      </c>
      <c r="H18" s="143">
        <v>2</v>
      </c>
      <c r="I18" s="78" t="s">
        <v>99</v>
      </c>
      <c r="J18" s="143">
        <v>34</v>
      </c>
      <c r="K18" s="77">
        <v>0.7335490830636462</v>
      </c>
      <c r="L18" s="172">
        <v>2</v>
      </c>
      <c r="M18" s="78" t="s">
        <v>99</v>
      </c>
      <c r="N18" s="143">
        <v>43</v>
      </c>
      <c r="O18" s="77">
        <v>1.164049810503519</v>
      </c>
      <c r="P18" s="143">
        <v>36</v>
      </c>
      <c r="Q18" s="77">
        <v>0.4710192332853591</v>
      </c>
    </row>
    <row r="19" spans="1:17" ht="12.75">
      <c r="A19" s="179" t="s">
        <v>246</v>
      </c>
      <c r="B19" s="143">
        <v>39557</v>
      </c>
      <c r="C19" s="77">
        <v>30.230798624379062</v>
      </c>
      <c r="D19" s="143">
        <v>29215</v>
      </c>
      <c r="E19" s="77">
        <v>28.601217864625145</v>
      </c>
      <c r="F19" s="143">
        <v>8577</v>
      </c>
      <c r="G19" s="77">
        <v>38.32439678284182</v>
      </c>
      <c r="H19" s="143">
        <v>182</v>
      </c>
      <c r="I19" s="77">
        <v>28.706624605678233</v>
      </c>
      <c r="J19" s="143">
        <v>1265</v>
      </c>
      <c r="K19" s="77">
        <v>27.292340884573896</v>
      </c>
      <c r="L19" s="172">
        <v>60</v>
      </c>
      <c r="M19" s="77">
        <v>25.10460251046025</v>
      </c>
      <c r="N19" s="143">
        <v>1068</v>
      </c>
      <c r="O19" s="77">
        <v>28.91174878180834</v>
      </c>
      <c r="P19" s="143">
        <v>2004</v>
      </c>
      <c r="Q19" s="77">
        <v>26.220070652884992</v>
      </c>
    </row>
    <row r="20" spans="1:17" ht="12.75">
      <c r="A20" s="81" t="s">
        <v>168</v>
      </c>
      <c r="B20" s="180">
        <v>130850</v>
      </c>
      <c r="C20" s="107">
        <v>100</v>
      </c>
      <c r="D20" s="180">
        <v>102146</v>
      </c>
      <c r="E20" s="107">
        <v>100</v>
      </c>
      <c r="F20" s="180">
        <v>22380</v>
      </c>
      <c r="G20" s="107">
        <v>100</v>
      </c>
      <c r="H20" s="180">
        <v>634</v>
      </c>
      <c r="I20" s="107">
        <v>100</v>
      </c>
      <c r="J20" s="180">
        <v>4635</v>
      </c>
      <c r="K20" s="107">
        <v>100</v>
      </c>
      <c r="L20" s="181">
        <v>239</v>
      </c>
      <c r="M20" s="107">
        <v>100</v>
      </c>
      <c r="N20" s="180">
        <v>3694</v>
      </c>
      <c r="O20" s="107">
        <v>100</v>
      </c>
      <c r="P20" s="180">
        <v>7643</v>
      </c>
      <c r="Q20" s="107">
        <v>100</v>
      </c>
    </row>
    <row r="21" spans="1:17" ht="12.75">
      <c r="A21" s="263" t="s">
        <v>248</v>
      </c>
      <c r="B21" s="263"/>
      <c r="C21" s="263"/>
      <c r="D21" s="263"/>
      <c r="E21" s="263"/>
      <c r="F21" s="263"/>
      <c r="G21" s="263"/>
      <c r="H21" s="263"/>
      <c r="I21" s="263"/>
      <c r="J21" s="263"/>
      <c r="K21" s="263"/>
      <c r="L21" s="263"/>
      <c r="M21" s="263"/>
      <c r="N21" s="263"/>
      <c r="O21" s="263"/>
      <c r="P21" s="263"/>
      <c r="Q21" s="263"/>
    </row>
    <row r="22" spans="1:17" ht="12.75">
      <c r="A22" s="222" t="s">
        <v>236</v>
      </c>
      <c r="B22" s="223"/>
      <c r="C22" s="223"/>
      <c r="D22" s="223"/>
      <c r="E22" s="223"/>
      <c r="F22" s="223"/>
      <c r="G22" s="223"/>
      <c r="H22" s="223"/>
      <c r="I22" s="223"/>
      <c r="J22" s="223"/>
      <c r="K22" s="223"/>
      <c r="L22" s="223"/>
      <c r="M22" s="223"/>
      <c r="N22" s="223"/>
      <c r="O22" s="223"/>
      <c r="P22" s="223"/>
      <c r="Q22" s="223"/>
    </row>
    <row r="23" spans="1:17" s="27" customFormat="1" ht="12.75">
      <c r="A23" s="256" t="s">
        <v>322</v>
      </c>
      <c r="B23" s="257"/>
      <c r="C23" s="257"/>
      <c r="D23" s="257"/>
      <c r="E23" s="257"/>
      <c r="F23" s="257"/>
      <c r="G23" s="257"/>
      <c r="H23" s="257"/>
      <c r="I23" s="257"/>
      <c r="J23" s="257"/>
      <c r="K23" s="257"/>
      <c r="L23" s="257"/>
      <c r="M23" s="257"/>
      <c r="N23" s="257"/>
      <c r="O23" s="257"/>
      <c r="P23" s="257"/>
      <c r="Q23" s="257"/>
    </row>
    <row r="28" ht="12.75">
      <c r="A28" s="133"/>
    </row>
    <row r="29" ht="12.75">
      <c r="A29" s="133"/>
    </row>
    <row r="30" ht="12.75">
      <c r="A30" s="133"/>
    </row>
    <row r="31" ht="12.75">
      <c r="A31" s="133"/>
    </row>
  </sheetData>
  <mergeCells count="5">
    <mergeCell ref="A5:A7"/>
    <mergeCell ref="H6:I6"/>
    <mergeCell ref="A21:Q21"/>
    <mergeCell ref="A22:Q22"/>
    <mergeCell ref="A23:Q23"/>
  </mergeCells>
  <printOptions horizontalCentered="1"/>
  <pageMargins left="0.5" right="0.5" top="1" bottom="1" header="0" footer="0"/>
  <pageSetup fitToHeight="1" fitToWidth="1" horizontalDpi="300" verticalDpi="300" orientation="landscape" scale="77" r:id="rId1"/>
</worksheet>
</file>

<file path=xl/worksheets/sheet17.xml><?xml version="1.0" encoding="utf-8"?>
<worksheet xmlns="http://schemas.openxmlformats.org/spreadsheetml/2006/main" xmlns:r="http://schemas.openxmlformats.org/officeDocument/2006/relationships">
  <sheetPr>
    <pageSetUpPr fitToPage="1"/>
  </sheetPr>
  <dimension ref="A2:Q20"/>
  <sheetViews>
    <sheetView workbookViewId="0" topLeftCell="A1">
      <selection activeCell="A1" sqref="A1"/>
    </sheetView>
  </sheetViews>
  <sheetFormatPr defaultColWidth="9.33203125" defaultRowHeight="12.75"/>
  <cols>
    <col min="1" max="1" width="23.16015625" style="2" customWidth="1"/>
    <col min="2" max="2" width="11.16015625" style="2" bestFit="1" customWidth="1"/>
    <col min="3" max="3" width="8.33203125" style="2" customWidth="1"/>
    <col min="4" max="4" width="11.16015625" style="2" bestFit="1" customWidth="1"/>
    <col min="5" max="5" width="8.83203125" style="2" customWidth="1"/>
    <col min="6" max="6" width="10.66015625" style="2" bestFit="1" customWidth="1"/>
    <col min="7" max="7" width="8.16015625" style="2" customWidth="1"/>
    <col min="8" max="8" width="10.66015625" style="2" bestFit="1" customWidth="1"/>
    <col min="9" max="9" width="7.83203125" style="2" customWidth="1"/>
    <col min="10" max="10" width="10.66015625" style="2" bestFit="1" customWidth="1"/>
    <col min="11" max="11" width="8.16015625" style="2" customWidth="1"/>
    <col min="12" max="12" width="10.66015625" style="2" bestFit="1" customWidth="1"/>
    <col min="13" max="13" width="8.16015625" style="2" customWidth="1"/>
    <col min="14" max="14" width="10.66015625" style="2" bestFit="1" customWidth="1"/>
    <col min="15" max="15" width="8.83203125" style="2" customWidth="1"/>
    <col min="16" max="16" width="10.66015625" style="2" bestFit="1" customWidth="1"/>
    <col min="17" max="17" width="9.5" style="2" customWidth="1"/>
    <col min="18" max="16384" width="9.33203125" style="2" customWidth="1"/>
  </cols>
  <sheetData>
    <row r="2" spans="1:17" ht="12.75">
      <c r="A2" s="52" t="s">
        <v>188</v>
      </c>
      <c r="B2" s="1"/>
      <c r="C2" s="1"/>
      <c r="D2" s="1"/>
      <c r="E2" s="1"/>
      <c r="F2" s="1"/>
      <c r="G2" s="1"/>
      <c r="H2" s="1"/>
      <c r="I2" s="1"/>
      <c r="J2" s="1"/>
      <c r="K2" s="1"/>
      <c r="L2" s="1"/>
      <c r="M2" s="1"/>
      <c r="N2" s="1"/>
      <c r="O2" s="1"/>
      <c r="P2" s="1"/>
      <c r="Q2" s="1"/>
    </row>
    <row r="3" spans="1:17" ht="12.75">
      <c r="A3" s="53" t="s">
        <v>189</v>
      </c>
      <c r="B3" s="1"/>
      <c r="C3" s="1"/>
      <c r="D3" s="1"/>
      <c r="E3" s="1"/>
      <c r="F3" s="1"/>
      <c r="G3" s="1"/>
      <c r="H3" s="1"/>
      <c r="I3" s="1"/>
      <c r="J3" s="1"/>
      <c r="K3" s="1"/>
      <c r="L3" s="1"/>
      <c r="M3" s="1"/>
      <c r="N3" s="1"/>
      <c r="O3" s="1"/>
      <c r="P3" s="1"/>
      <c r="Q3" s="1"/>
    </row>
    <row r="4" spans="1:17" ht="12.75">
      <c r="A4" s="52" t="s">
        <v>325</v>
      </c>
      <c r="B4" s="1"/>
      <c r="C4" s="1"/>
      <c r="D4" s="1"/>
      <c r="E4" s="1"/>
      <c r="F4" s="1"/>
      <c r="G4" s="1"/>
      <c r="H4" s="1"/>
      <c r="I4" s="1"/>
      <c r="J4" s="1"/>
      <c r="K4" s="1"/>
      <c r="L4" s="1"/>
      <c r="M4" s="1"/>
      <c r="N4" s="1"/>
      <c r="O4" s="1"/>
      <c r="P4" s="1"/>
      <c r="Q4" s="1"/>
    </row>
    <row r="5" spans="1:17" ht="12.75">
      <c r="A5" s="226" t="s">
        <v>262</v>
      </c>
      <c r="B5" s="55" t="s">
        <v>46</v>
      </c>
      <c r="C5" s="25"/>
      <c r="D5" s="25"/>
      <c r="E5" s="25"/>
      <c r="F5" s="25"/>
      <c r="G5" s="25"/>
      <c r="H5" s="25"/>
      <c r="I5" s="25"/>
      <c r="J5" s="25"/>
      <c r="K5" s="85"/>
      <c r="L5" s="25"/>
      <c r="M5" s="24"/>
      <c r="N5" s="55" t="s">
        <v>47</v>
      </c>
      <c r="O5" s="25"/>
      <c r="P5" s="25"/>
      <c r="Q5" s="24"/>
    </row>
    <row r="6" spans="1:17" ht="12.75">
      <c r="A6" s="247"/>
      <c r="B6" s="98" t="s">
        <v>49</v>
      </c>
      <c r="C6" s="183"/>
      <c r="D6" s="128" t="s">
        <v>50</v>
      </c>
      <c r="E6" s="183"/>
      <c r="F6" s="128" t="s">
        <v>51</v>
      </c>
      <c r="G6" s="183"/>
      <c r="H6" s="128" t="s">
        <v>52</v>
      </c>
      <c r="I6" s="183"/>
      <c r="J6" s="128" t="s">
        <v>135</v>
      </c>
      <c r="K6" s="183"/>
      <c r="L6" s="184" t="s">
        <v>58</v>
      </c>
      <c r="M6" s="183"/>
      <c r="N6" s="128" t="s">
        <v>55</v>
      </c>
      <c r="O6" s="183"/>
      <c r="P6" s="128" t="s">
        <v>56</v>
      </c>
      <c r="Q6" s="99"/>
    </row>
    <row r="7" spans="1:17" ht="12.75">
      <c r="A7" s="217"/>
      <c r="B7" s="185" t="s">
        <v>24</v>
      </c>
      <c r="C7" s="186" t="s">
        <v>57</v>
      </c>
      <c r="D7" s="185" t="s">
        <v>24</v>
      </c>
      <c r="E7" s="186" t="s">
        <v>57</v>
      </c>
      <c r="F7" s="185" t="s">
        <v>24</v>
      </c>
      <c r="G7" s="186" t="s">
        <v>57</v>
      </c>
      <c r="H7" s="185" t="s">
        <v>24</v>
      </c>
      <c r="I7" s="186" t="s">
        <v>57</v>
      </c>
      <c r="J7" s="185" t="s">
        <v>24</v>
      </c>
      <c r="K7" s="187" t="s">
        <v>57</v>
      </c>
      <c r="L7" s="188" t="s">
        <v>24</v>
      </c>
      <c r="M7" s="186" t="s">
        <v>57</v>
      </c>
      <c r="N7" s="185" t="s">
        <v>24</v>
      </c>
      <c r="O7" s="186" t="s">
        <v>57</v>
      </c>
      <c r="P7" s="185" t="s">
        <v>24</v>
      </c>
      <c r="Q7" s="74" t="s">
        <v>57</v>
      </c>
    </row>
    <row r="8" spans="1:17" ht="12.75">
      <c r="A8" s="189" t="s">
        <v>190</v>
      </c>
      <c r="B8" s="76"/>
      <c r="C8" s="77"/>
      <c r="D8" s="76"/>
      <c r="E8" s="116"/>
      <c r="F8" s="76"/>
      <c r="G8" s="77"/>
      <c r="H8" s="115"/>
      <c r="I8" s="116"/>
      <c r="J8" s="115"/>
      <c r="K8" s="118"/>
      <c r="L8" s="118"/>
      <c r="M8" s="116"/>
      <c r="N8" s="76"/>
      <c r="O8" s="116"/>
      <c r="P8" s="76"/>
      <c r="Q8" s="116"/>
    </row>
    <row r="9" spans="1:17" ht="12.75">
      <c r="A9" s="190" t="s">
        <v>263</v>
      </c>
      <c r="B9" s="76">
        <v>3844</v>
      </c>
      <c r="C9" s="77">
        <v>2.937714940771876</v>
      </c>
      <c r="D9" s="76">
        <v>3201</v>
      </c>
      <c r="E9" s="77">
        <v>3.1337497307775144</v>
      </c>
      <c r="F9" s="76">
        <v>356</v>
      </c>
      <c r="G9" s="77">
        <v>1.5907059874888292</v>
      </c>
      <c r="H9" s="76">
        <v>15</v>
      </c>
      <c r="I9" s="77">
        <v>2.365930599369085</v>
      </c>
      <c r="J9" s="76">
        <v>243</v>
      </c>
      <c r="K9" s="135">
        <v>5.242718446601942</v>
      </c>
      <c r="L9" s="136">
        <v>4</v>
      </c>
      <c r="M9" s="78" t="s">
        <v>99</v>
      </c>
      <c r="N9" s="76">
        <v>115</v>
      </c>
      <c r="O9" s="77">
        <v>3.113156469951272</v>
      </c>
      <c r="P9" s="76">
        <v>206</v>
      </c>
      <c r="Q9" s="77">
        <v>2.695276723799555</v>
      </c>
    </row>
    <row r="10" spans="1:17" ht="12.75">
      <c r="A10" s="190" t="s">
        <v>264</v>
      </c>
      <c r="B10" s="76">
        <v>1641</v>
      </c>
      <c r="C10" s="77">
        <v>1.2541077569736339</v>
      </c>
      <c r="D10" s="76">
        <v>1342</v>
      </c>
      <c r="E10" s="77">
        <v>1.3138057290544907</v>
      </c>
      <c r="F10" s="76">
        <v>156</v>
      </c>
      <c r="G10" s="77">
        <v>0.6970509383378015</v>
      </c>
      <c r="H10" s="76">
        <v>4</v>
      </c>
      <c r="I10" s="78" t="s">
        <v>331</v>
      </c>
      <c r="J10" s="76">
        <v>122</v>
      </c>
      <c r="K10" s="135">
        <v>2.6321467098166127</v>
      </c>
      <c r="L10" s="136">
        <v>8</v>
      </c>
      <c r="M10" s="175">
        <v>3.3472803347280333</v>
      </c>
      <c r="N10" s="76">
        <v>79</v>
      </c>
      <c r="O10" s="77">
        <v>2.1386031402273957</v>
      </c>
      <c r="P10" s="76">
        <v>86</v>
      </c>
      <c r="Q10" s="77">
        <v>1.125212612848358</v>
      </c>
    </row>
    <row r="11" spans="1:17" s="27" customFormat="1" ht="12.75">
      <c r="A11" s="189" t="s">
        <v>191</v>
      </c>
      <c r="B11" s="76"/>
      <c r="C11" s="77"/>
      <c r="D11" s="76"/>
      <c r="E11" s="116"/>
      <c r="F11" s="76"/>
      <c r="G11" s="77"/>
      <c r="H11" s="115"/>
      <c r="I11" s="116"/>
      <c r="J11" s="115"/>
      <c r="K11" s="118"/>
      <c r="L11" s="191"/>
      <c r="M11" s="192"/>
      <c r="N11" s="76"/>
      <c r="O11" s="116"/>
      <c r="P11" s="76"/>
      <c r="Q11" s="116"/>
    </row>
    <row r="12" spans="1:17" s="27" customFormat="1" ht="12.75">
      <c r="A12" s="190" t="s">
        <v>265</v>
      </c>
      <c r="B12" s="76">
        <v>95830</v>
      </c>
      <c r="C12" s="77">
        <v>73.23653037829575</v>
      </c>
      <c r="D12" s="76">
        <v>74648</v>
      </c>
      <c r="E12" s="77">
        <v>73.07970943551388</v>
      </c>
      <c r="F12" s="76">
        <v>16527</v>
      </c>
      <c r="G12" s="77">
        <v>73.84718498659517</v>
      </c>
      <c r="H12" s="76">
        <v>469</v>
      </c>
      <c r="I12" s="77">
        <v>73.97476340694006</v>
      </c>
      <c r="J12" s="76">
        <v>3355</v>
      </c>
      <c r="K12" s="135">
        <v>72.38403451995686</v>
      </c>
      <c r="L12" s="136">
        <v>193</v>
      </c>
      <c r="M12" s="175">
        <v>80.75313807531381</v>
      </c>
      <c r="N12" s="76">
        <v>2869</v>
      </c>
      <c r="O12" s="77">
        <v>77.66648619382784</v>
      </c>
      <c r="P12" s="76">
        <v>5698</v>
      </c>
      <c r="Q12" s="77">
        <v>74.55187753499935</v>
      </c>
    </row>
    <row r="13" spans="1:17" s="27" customFormat="1" ht="25.5">
      <c r="A13" s="169" t="s">
        <v>266</v>
      </c>
      <c r="B13" s="76">
        <v>1711</v>
      </c>
      <c r="C13" s="77">
        <v>1.30760412686282</v>
      </c>
      <c r="D13" s="76">
        <v>1366</v>
      </c>
      <c r="E13" s="77">
        <v>1.3373015096039003</v>
      </c>
      <c r="F13" s="76">
        <v>275</v>
      </c>
      <c r="G13" s="77">
        <v>1.2287756925826632</v>
      </c>
      <c r="H13" s="76">
        <v>10</v>
      </c>
      <c r="I13" s="77">
        <v>1.5772870662460567</v>
      </c>
      <c r="J13" s="76">
        <v>52</v>
      </c>
      <c r="K13" s="135">
        <v>1.121898597626753</v>
      </c>
      <c r="L13" s="193">
        <v>4</v>
      </c>
      <c r="M13" s="78" t="s">
        <v>99</v>
      </c>
      <c r="N13" s="76">
        <v>61</v>
      </c>
      <c r="O13" s="77">
        <v>1.6513264753654575</v>
      </c>
      <c r="P13" s="76">
        <v>128</v>
      </c>
      <c r="Q13" s="77">
        <v>1.6747350516812771</v>
      </c>
    </row>
    <row r="14" spans="1:17" s="27" customFormat="1" ht="12.75">
      <c r="A14" s="190" t="s">
        <v>267</v>
      </c>
      <c r="B14" s="76">
        <v>21075</v>
      </c>
      <c r="C14" s="77">
        <v>16.10622850592281</v>
      </c>
      <c r="D14" s="76">
        <v>16509</v>
      </c>
      <c r="E14" s="77">
        <v>16.162160045425175</v>
      </c>
      <c r="F14" s="76">
        <v>3485</v>
      </c>
      <c r="G14" s="77">
        <v>15.571939231456659</v>
      </c>
      <c r="H14" s="76">
        <v>103</v>
      </c>
      <c r="I14" s="77">
        <v>16.246056782334385</v>
      </c>
      <c r="J14" s="76">
        <v>841</v>
      </c>
      <c r="K14" s="135">
        <v>18.1445523193096</v>
      </c>
      <c r="L14" s="136">
        <v>30</v>
      </c>
      <c r="M14" s="175">
        <v>12.552301255230125</v>
      </c>
      <c r="N14" s="76">
        <v>497</v>
      </c>
      <c r="O14" s="77">
        <v>13.454250135354629</v>
      </c>
      <c r="P14" s="76">
        <v>1084</v>
      </c>
      <c r="Q14" s="77">
        <v>14.182912468925815</v>
      </c>
    </row>
    <row r="15" spans="1:17" s="27" customFormat="1" ht="12.75">
      <c r="A15" s="190" t="s">
        <v>268</v>
      </c>
      <c r="B15" s="76">
        <v>13335</v>
      </c>
      <c r="C15" s="77">
        <v>10.19105846388995</v>
      </c>
      <c r="D15" s="76">
        <v>10517</v>
      </c>
      <c r="E15" s="77">
        <v>10.296046834922562</v>
      </c>
      <c r="F15" s="76">
        <v>2277</v>
      </c>
      <c r="G15" s="77">
        <v>10.17426273458445</v>
      </c>
      <c r="H15" s="76">
        <v>61</v>
      </c>
      <c r="I15" s="77">
        <v>9.621451104100947</v>
      </c>
      <c r="J15" s="76">
        <v>410</v>
      </c>
      <c r="K15" s="135">
        <v>8.845738942826321</v>
      </c>
      <c r="L15" s="136">
        <v>13</v>
      </c>
      <c r="M15" s="175">
        <v>5.439330543933055</v>
      </c>
      <c r="N15" s="76">
        <v>305</v>
      </c>
      <c r="O15" s="77">
        <v>8.256632376827287</v>
      </c>
      <c r="P15" s="76">
        <v>826</v>
      </c>
      <c r="Q15" s="77">
        <v>10.807274630380741</v>
      </c>
    </row>
    <row r="16" spans="1:17" s="27" customFormat="1" ht="12.75">
      <c r="A16" s="190" t="s">
        <v>269</v>
      </c>
      <c r="B16" s="76">
        <v>610</v>
      </c>
      <c r="C16" s="77">
        <v>0.4661826518914788</v>
      </c>
      <c r="D16" s="76">
        <v>472</v>
      </c>
      <c r="E16" s="77">
        <v>0.4620836841383901</v>
      </c>
      <c r="F16" s="76">
        <v>91</v>
      </c>
      <c r="G16" s="77">
        <v>0.40661304736371756</v>
      </c>
      <c r="H16" s="76">
        <v>1</v>
      </c>
      <c r="I16" s="78" t="s">
        <v>99</v>
      </c>
      <c r="J16" s="76">
        <v>29</v>
      </c>
      <c r="K16" s="135">
        <v>0.6256742179072277</v>
      </c>
      <c r="L16" s="136">
        <v>3</v>
      </c>
      <c r="M16" s="78" t="s">
        <v>99</v>
      </c>
      <c r="N16" s="80">
        <v>23</v>
      </c>
      <c r="O16" s="77">
        <v>0.6226312939902545</v>
      </c>
      <c r="P16" s="80">
        <v>35</v>
      </c>
      <c r="Q16" s="77">
        <v>0.45793536569409915</v>
      </c>
    </row>
    <row r="17" spans="1:17" s="27" customFormat="1" ht="12.75">
      <c r="A17" s="81" t="s">
        <v>168</v>
      </c>
      <c r="B17" s="82">
        <v>130850</v>
      </c>
      <c r="C17" s="107">
        <v>100</v>
      </c>
      <c r="D17" s="82">
        <v>102146</v>
      </c>
      <c r="E17" s="107">
        <v>100</v>
      </c>
      <c r="F17" s="82">
        <v>22380</v>
      </c>
      <c r="G17" s="107">
        <v>100</v>
      </c>
      <c r="H17" s="82">
        <v>634</v>
      </c>
      <c r="I17" s="107">
        <f>H17/$H$17*100</f>
        <v>100</v>
      </c>
      <c r="J17" s="82">
        <v>4635</v>
      </c>
      <c r="K17" s="83">
        <v>100</v>
      </c>
      <c r="L17" s="194">
        <v>239</v>
      </c>
      <c r="M17" s="107">
        <v>100</v>
      </c>
      <c r="N17" s="82">
        <v>3694</v>
      </c>
      <c r="O17" s="107">
        <v>100</v>
      </c>
      <c r="P17" s="82">
        <v>7643</v>
      </c>
      <c r="Q17" s="107">
        <v>100</v>
      </c>
    </row>
    <row r="18" spans="1:17" ht="12.75">
      <c r="A18" s="222" t="s">
        <v>244</v>
      </c>
      <c r="B18" s="223"/>
      <c r="C18" s="223"/>
      <c r="D18" s="223"/>
      <c r="E18" s="223"/>
      <c r="F18" s="223"/>
      <c r="G18" s="223"/>
      <c r="H18" s="223"/>
      <c r="I18" s="223"/>
      <c r="J18" s="223"/>
      <c r="K18" s="223"/>
      <c r="L18" s="223"/>
      <c r="M18" s="223"/>
      <c r="N18" s="223"/>
      <c r="O18" s="223"/>
      <c r="P18" s="223"/>
      <c r="Q18" s="223"/>
    </row>
    <row r="19" spans="1:17" ht="12.75">
      <c r="A19" s="222" t="s">
        <v>245</v>
      </c>
      <c r="B19" s="223"/>
      <c r="C19" s="223"/>
      <c r="D19" s="223"/>
      <c r="E19" s="223"/>
      <c r="F19" s="223"/>
      <c r="G19" s="223"/>
      <c r="H19" s="223"/>
      <c r="I19" s="223"/>
      <c r="J19" s="223"/>
      <c r="K19" s="223"/>
      <c r="L19" s="223"/>
      <c r="M19" s="223"/>
      <c r="N19" s="223"/>
      <c r="O19" s="223"/>
      <c r="P19" s="223"/>
      <c r="Q19" s="223"/>
    </row>
    <row r="20" spans="1:17" ht="12.75">
      <c r="A20" s="256" t="s">
        <v>322</v>
      </c>
      <c r="B20" s="230"/>
      <c r="C20" s="230"/>
      <c r="D20" s="230"/>
      <c r="E20" s="230"/>
      <c r="F20" s="230"/>
      <c r="G20" s="230"/>
      <c r="H20" s="230"/>
      <c r="I20" s="230"/>
      <c r="J20" s="230"/>
      <c r="K20" s="230"/>
      <c r="L20" s="230"/>
      <c r="M20" s="230"/>
      <c r="N20" s="230"/>
      <c r="O20" s="230"/>
      <c r="P20" s="230"/>
      <c r="Q20" s="230"/>
    </row>
  </sheetData>
  <mergeCells count="4">
    <mergeCell ref="A5:A7"/>
    <mergeCell ref="A18:Q18"/>
    <mergeCell ref="A19:Q19"/>
    <mergeCell ref="A20:Q20"/>
  </mergeCells>
  <printOptions horizontalCentered="1"/>
  <pageMargins left="0.5" right="0.5" top="1" bottom="1" header="0" footer="0"/>
  <pageSetup fitToHeight="1" fitToWidth="1" horizontalDpi="300" verticalDpi="300" orientation="landscape" scale="80" r:id="rId1"/>
</worksheet>
</file>

<file path=xl/worksheets/sheet18.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27" style="2" customWidth="1"/>
    <col min="2" max="2" width="10.66015625" style="2" bestFit="1" customWidth="1"/>
    <col min="3" max="3" width="5.5" style="2" customWidth="1"/>
    <col min="4" max="4" width="10.66015625" style="2" bestFit="1" customWidth="1"/>
    <col min="5" max="5" width="5.5" style="2" customWidth="1"/>
    <col min="6" max="6" width="10.66015625" style="2" bestFit="1" customWidth="1"/>
    <col min="7" max="7" width="5.5" style="2" customWidth="1"/>
    <col min="8" max="8" width="10.66015625" style="2" bestFit="1" customWidth="1"/>
    <col min="9" max="9" width="5.5" style="2" customWidth="1"/>
    <col min="10" max="10" width="10.66015625" style="2" bestFit="1" customWidth="1"/>
    <col min="11" max="11" width="5.5" style="2" customWidth="1"/>
    <col min="12" max="12" width="10.66015625" style="2" bestFit="1" customWidth="1"/>
    <col min="13" max="13" width="5.5" style="2" customWidth="1"/>
    <col min="14" max="14" width="10.66015625" style="2" bestFit="1" customWidth="1"/>
    <col min="15" max="15" width="5.5" style="2" customWidth="1"/>
    <col min="16" max="16" width="10.66015625" style="2" bestFit="1" customWidth="1"/>
    <col min="17" max="17" width="5.5" style="2" customWidth="1"/>
    <col min="18" max="16384" width="9.33203125" style="2" customWidth="1"/>
  </cols>
  <sheetData>
    <row r="2" spans="1:17" ht="12.75">
      <c r="A2" s="52" t="s">
        <v>192</v>
      </c>
      <c r="B2" s="1"/>
      <c r="C2" s="1"/>
      <c r="D2" s="1"/>
      <c r="E2" s="1"/>
      <c r="F2" s="1"/>
      <c r="G2" s="1"/>
      <c r="H2" s="1"/>
      <c r="I2" s="1"/>
      <c r="J2" s="1"/>
      <c r="K2" s="1"/>
      <c r="L2" s="1"/>
      <c r="M2" s="1"/>
      <c r="N2" s="1"/>
      <c r="O2" s="1"/>
      <c r="P2" s="1"/>
      <c r="Q2" s="1"/>
    </row>
    <row r="3" spans="1:17" ht="12.75">
      <c r="A3" s="53" t="s">
        <v>3</v>
      </c>
      <c r="B3" s="1"/>
      <c r="C3" s="1"/>
      <c r="D3" s="1"/>
      <c r="E3" s="1"/>
      <c r="F3" s="1"/>
      <c r="G3" s="1"/>
      <c r="H3" s="1"/>
      <c r="I3" s="1"/>
      <c r="J3" s="1"/>
      <c r="K3" s="1"/>
      <c r="L3" s="1"/>
      <c r="M3" s="1"/>
      <c r="N3" s="1"/>
      <c r="O3" s="1"/>
      <c r="P3" s="1"/>
      <c r="Q3" s="1"/>
    </row>
    <row r="4" spans="1:17" ht="12.75">
      <c r="A4" s="53" t="s">
        <v>2</v>
      </c>
      <c r="B4" s="1"/>
      <c r="C4" s="1"/>
      <c r="D4" s="1"/>
      <c r="E4" s="1"/>
      <c r="F4" s="1"/>
      <c r="G4" s="1"/>
      <c r="H4" s="1"/>
      <c r="I4" s="1"/>
      <c r="J4" s="1"/>
      <c r="K4" s="1"/>
      <c r="L4" s="1"/>
      <c r="M4" s="1"/>
      <c r="N4" s="1"/>
      <c r="O4" s="1"/>
      <c r="P4" s="1"/>
      <c r="Q4" s="1"/>
    </row>
    <row r="5" spans="1:17" ht="12.75">
      <c r="A5" s="52" t="s">
        <v>325</v>
      </c>
      <c r="B5" s="1"/>
      <c r="C5" s="1"/>
      <c r="D5" s="1"/>
      <c r="E5" s="1"/>
      <c r="F5" s="1"/>
      <c r="G5" s="1"/>
      <c r="H5" s="1"/>
      <c r="I5" s="1"/>
      <c r="J5" s="1"/>
      <c r="K5" s="1"/>
      <c r="L5" s="1"/>
      <c r="M5" s="1"/>
      <c r="N5" s="1"/>
      <c r="O5" s="1"/>
      <c r="P5" s="1"/>
      <c r="Q5" s="1"/>
    </row>
    <row r="6" spans="1:17" ht="12.75">
      <c r="A6" s="224" t="s">
        <v>193</v>
      </c>
      <c r="B6" s="55" t="s">
        <v>46</v>
      </c>
      <c r="C6" s="25"/>
      <c r="D6" s="25"/>
      <c r="E6" s="25"/>
      <c r="F6" s="25"/>
      <c r="G6" s="25"/>
      <c r="H6" s="25"/>
      <c r="I6" s="25"/>
      <c r="J6" s="25"/>
      <c r="K6" s="85"/>
      <c r="L6" s="25"/>
      <c r="M6" s="24"/>
      <c r="N6" s="55" t="s">
        <v>47</v>
      </c>
      <c r="O6" s="25"/>
      <c r="P6" s="25"/>
      <c r="Q6" s="24"/>
    </row>
    <row r="7" spans="1:17" ht="12.75">
      <c r="A7" s="254"/>
      <c r="B7" s="98" t="s">
        <v>49</v>
      </c>
      <c r="C7" s="99"/>
      <c r="D7" s="128" t="s">
        <v>50</v>
      </c>
      <c r="E7" s="99"/>
      <c r="F7" s="128" t="s">
        <v>51</v>
      </c>
      <c r="G7" s="99"/>
      <c r="H7" s="128" t="s">
        <v>52</v>
      </c>
      <c r="I7" s="99"/>
      <c r="J7" s="128" t="s">
        <v>53</v>
      </c>
      <c r="K7" s="99"/>
      <c r="L7" s="110" t="s">
        <v>279</v>
      </c>
      <c r="M7" s="99"/>
      <c r="N7" s="128" t="s">
        <v>55</v>
      </c>
      <c r="O7" s="99"/>
      <c r="P7" s="128" t="s">
        <v>56</v>
      </c>
      <c r="Q7" s="99"/>
    </row>
    <row r="8" spans="1:17" ht="12.75">
      <c r="A8" s="255"/>
      <c r="B8" s="74" t="s">
        <v>24</v>
      </c>
      <c r="C8" s="74" t="s">
        <v>57</v>
      </c>
      <c r="D8" s="74" t="s">
        <v>24</v>
      </c>
      <c r="E8" s="74" t="s">
        <v>57</v>
      </c>
      <c r="F8" s="74" t="s">
        <v>24</v>
      </c>
      <c r="G8" s="74" t="s">
        <v>57</v>
      </c>
      <c r="H8" s="74" t="s">
        <v>24</v>
      </c>
      <c r="I8" s="74" t="s">
        <v>57</v>
      </c>
      <c r="J8" s="56" t="s">
        <v>24</v>
      </c>
      <c r="K8" s="56" t="s">
        <v>57</v>
      </c>
      <c r="L8" s="56" t="s">
        <v>24</v>
      </c>
      <c r="M8" s="74" t="s">
        <v>57</v>
      </c>
      <c r="N8" s="74" t="s">
        <v>24</v>
      </c>
      <c r="O8" s="74" t="s">
        <v>57</v>
      </c>
      <c r="P8" s="74" t="s">
        <v>24</v>
      </c>
      <c r="Q8" s="74" t="s">
        <v>57</v>
      </c>
    </row>
    <row r="9" spans="1:17" ht="26.25" customHeight="1">
      <c r="A9" s="169" t="s">
        <v>194</v>
      </c>
      <c r="B9" s="76">
        <v>2322</v>
      </c>
      <c r="C9" s="77">
        <v>1.7745510126098585</v>
      </c>
      <c r="D9" s="76">
        <v>1665</v>
      </c>
      <c r="E9" s="77">
        <v>1.6300197756152959</v>
      </c>
      <c r="F9" s="76">
        <v>523</v>
      </c>
      <c r="G9" s="77">
        <v>2.3369079535299377</v>
      </c>
      <c r="H9" s="76">
        <v>12</v>
      </c>
      <c r="I9" s="77">
        <v>1.8927444794952681</v>
      </c>
      <c r="J9" s="136">
        <v>120</v>
      </c>
      <c r="K9" s="135">
        <v>2.5889967637540456</v>
      </c>
      <c r="L9" s="79">
        <v>1</v>
      </c>
      <c r="M9" s="78" t="s">
        <v>99</v>
      </c>
      <c r="N9" s="76">
        <v>40</v>
      </c>
      <c r="O9" s="77">
        <v>1.0828370330265296</v>
      </c>
      <c r="P9" s="76">
        <v>89</v>
      </c>
      <c r="Q9" s="77">
        <v>1.164464215622138</v>
      </c>
    </row>
    <row r="10" spans="1:17" ht="26.25" customHeight="1">
      <c r="A10" s="169" t="s">
        <v>271</v>
      </c>
      <c r="B10" s="76">
        <v>1669</v>
      </c>
      <c r="C10" s="77">
        <v>1.2755063049293085</v>
      </c>
      <c r="D10" s="76">
        <v>1115</v>
      </c>
      <c r="E10" s="77">
        <v>1.0915748046913243</v>
      </c>
      <c r="F10" s="76">
        <v>498</v>
      </c>
      <c r="G10" s="77">
        <v>2.2252010723860587</v>
      </c>
      <c r="H10" s="76">
        <v>11</v>
      </c>
      <c r="I10" s="77">
        <v>1.7350157728706623</v>
      </c>
      <c r="J10" s="136">
        <v>35</v>
      </c>
      <c r="K10" s="135">
        <v>0.7551240560949299</v>
      </c>
      <c r="L10" s="136">
        <v>1</v>
      </c>
      <c r="M10" s="78" t="s">
        <v>99</v>
      </c>
      <c r="N10" s="76">
        <v>30</v>
      </c>
      <c r="O10" s="77">
        <v>0.8121277747698972</v>
      </c>
      <c r="P10" s="76">
        <v>79</v>
      </c>
      <c r="Q10" s="77">
        <v>1.0336255397095382</v>
      </c>
    </row>
    <row r="11" spans="1:17" ht="30" customHeight="1">
      <c r="A11" s="169" t="s">
        <v>195</v>
      </c>
      <c r="B11" s="76">
        <v>1199</v>
      </c>
      <c r="C11" s="77">
        <v>0.9163163928162018</v>
      </c>
      <c r="D11" s="76">
        <v>886</v>
      </c>
      <c r="E11" s="77">
        <v>0.8673858986157069</v>
      </c>
      <c r="F11" s="76">
        <v>272</v>
      </c>
      <c r="G11" s="77">
        <v>1.2153708668453977</v>
      </c>
      <c r="H11" s="76">
        <v>4</v>
      </c>
      <c r="I11" s="78" t="s">
        <v>99</v>
      </c>
      <c r="J11" s="136">
        <v>37</v>
      </c>
      <c r="K11" s="135">
        <v>0.7982740021574973</v>
      </c>
      <c r="L11" s="193" t="s">
        <v>27</v>
      </c>
      <c r="M11" s="193" t="s">
        <v>27</v>
      </c>
      <c r="N11" s="76">
        <v>32</v>
      </c>
      <c r="O11" s="77">
        <v>0.8662696264212236</v>
      </c>
      <c r="P11" s="76">
        <v>78</v>
      </c>
      <c r="Q11" s="77">
        <v>1.0205416721182783</v>
      </c>
    </row>
    <row r="12" spans="1:17" ht="27.75" customHeight="1">
      <c r="A12" s="169" t="s">
        <v>196</v>
      </c>
      <c r="B12" s="76">
        <v>1020</v>
      </c>
      <c r="C12" s="77">
        <v>0.7795185326709972</v>
      </c>
      <c r="D12" s="76">
        <v>750</v>
      </c>
      <c r="E12" s="77">
        <v>0.7342431421690521</v>
      </c>
      <c r="F12" s="76">
        <v>227</v>
      </c>
      <c r="G12" s="77">
        <v>1.0142984807864166</v>
      </c>
      <c r="H12" s="76">
        <v>9</v>
      </c>
      <c r="I12" s="77">
        <v>1.4195583596214512</v>
      </c>
      <c r="J12" s="136">
        <v>32</v>
      </c>
      <c r="K12" s="135">
        <v>0.6903991370010788</v>
      </c>
      <c r="L12" s="193">
        <v>1</v>
      </c>
      <c r="M12" s="78" t="s">
        <v>99</v>
      </c>
      <c r="N12" s="76">
        <v>20</v>
      </c>
      <c r="O12" s="77">
        <v>0.5414185165132648</v>
      </c>
      <c r="P12" s="76">
        <v>46</v>
      </c>
      <c r="Q12" s="77">
        <v>0.6018579091979589</v>
      </c>
    </row>
    <row r="13" spans="1:17" ht="18" customHeight="1">
      <c r="A13" s="134" t="s">
        <v>197</v>
      </c>
      <c r="B13" s="76">
        <v>654</v>
      </c>
      <c r="C13" s="77">
        <v>0.49980894153611005</v>
      </c>
      <c r="D13" s="76">
        <v>543</v>
      </c>
      <c r="E13" s="77">
        <v>0.5315920349303938</v>
      </c>
      <c r="F13" s="76">
        <v>86</v>
      </c>
      <c r="G13" s="77">
        <v>0.3842716711349419</v>
      </c>
      <c r="H13" s="76">
        <v>4</v>
      </c>
      <c r="I13" s="78" t="s">
        <v>99</v>
      </c>
      <c r="J13" s="136">
        <v>16</v>
      </c>
      <c r="K13" s="135">
        <v>0.3451995685005394</v>
      </c>
      <c r="L13" s="193" t="s">
        <v>27</v>
      </c>
      <c r="M13" s="193" t="s">
        <v>27</v>
      </c>
      <c r="N13" s="76">
        <v>50</v>
      </c>
      <c r="O13" s="77">
        <v>1.353546291283162</v>
      </c>
      <c r="P13" s="76">
        <v>55</v>
      </c>
      <c r="Q13" s="77">
        <v>0.7196127175192987</v>
      </c>
    </row>
    <row r="14" spans="1:17" ht="19.5" customHeight="1">
      <c r="A14" s="169" t="s">
        <v>281</v>
      </c>
      <c r="B14" s="76">
        <v>280</v>
      </c>
      <c r="C14" s="77">
        <v>0.21398547955674435</v>
      </c>
      <c r="D14" s="76">
        <v>177</v>
      </c>
      <c r="E14" s="77">
        <v>0.17328138155189632</v>
      </c>
      <c r="F14" s="76">
        <v>93</v>
      </c>
      <c r="G14" s="77">
        <v>0.4155495978552279</v>
      </c>
      <c r="H14" s="193" t="s">
        <v>27</v>
      </c>
      <c r="I14" s="193" t="s">
        <v>27</v>
      </c>
      <c r="J14" s="136">
        <v>10</v>
      </c>
      <c r="K14" s="135">
        <v>0.2157497303128371</v>
      </c>
      <c r="L14" s="193" t="s">
        <v>27</v>
      </c>
      <c r="M14" s="193" t="s">
        <v>27</v>
      </c>
      <c r="N14" s="76">
        <v>8</v>
      </c>
      <c r="O14" s="77">
        <v>0.2165674066053059</v>
      </c>
      <c r="P14" s="76">
        <v>30</v>
      </c>
      <c r="Q14" s="77">
        <v>0.39251602773779926</v>
      </c>
    </row>
    <row r="15" spans="1:17" ht="19.5" customHeight="1">
      <c r="A15" s="134" t="s">
        <v>270</v>
      </c>
      <c r="B15" s="76">
        <v>247</v>
      </c>
      <c r="C15" s="77">
        <v>0.1887657623232709</v>
      </c>
      <c r="D15" s="76">
        <v>192</v>
      </c>
      <c r="E15" s="77">
        <v>0.18796624439527734</v>
      </c>
      <c r="F15" s="76">
        <v>47</v>
      </c>
      <c r="G15" s="77">
        <v>0.21000893655049152</v>
      </c>
      <c r="H15" s="79">
        <v>1</v>
      </c>
      <c r="I15" s="78" t="s">
        <v>99</v>
      </c>
      <c r="J15" s="136">
        <v>6</v>
      </c>
      <c r="K15" s="135">
        <v>0.12944983818770225</v>
      </c>
      <c r="L15" s="193" t="s">
        <v>27</v>
      </c>
      <c r="M15" s="193" t="s">
        <v>27</v>
      </c>
      <c r="N15" s="76">
        <v>10</v>
      </c>
      <c r="O15" s="78" t="s">
        <v>99</v>
      </c>
      <c r="P15" s="76">
        <v>12</v>
      </c>
      <c r="Q15" s="77">
        <v>0.1570064110951197</v>
      </c>
    </row>
    <row r="16" spans="1:17" ht="19.5" customHeight="1">
      <c r="A16" s="134" t="s">
        <v>198</v>
      </c>
      <c r="B16" s="76">
        <v>7336</v>
      </c>
      <c r="C16" s="77">
        <v>5.6064195643867025</v>
      </c>
      <c r="D16" s="76">
        <v>5400</v>
      </c>
      <c r="E16" s="77">
        <v>5.286550623617176</v>
      </c>
      <c r="F16" s="76">
        <v>1570</v>
      </c>
      <c r="G16" s="77">
        <v>7.015192135835567</v>
      </c>
      <c r="H16" s="76">
        <v>37</v>
      </c>
      <c r="I16" s="77">
        <v>5.83596214511041</v>
      </c>
      <c r="J16" s="136">
        <v>297</v>
      </c>
      <c r="K16" s="135">
        <v>6.407766990291262</v>
      </c>
      <c r="L16" s="136">
        <v>9</v>
      </c>
      <c r="M16" s="139">
        <v>3.765690376569038</v>
      </c>
      <c r="N16" s="76">
        <v>220</v>
      </c>
      <c r="O16" s="77">
        <v>5.955603681645912</v>
      </c>
      <c r="P16" s="76">
        <v>452</v>
      </c>
      <c r="Q16" s="77">
        <v>5.913908151249509</v>
      </c>
    </row>
    <row r="17" spans="1:17" ht="19.5" customHeight="1">
      <c r="A17" s="81" t="s">
        <v>168</v>
      </c>
      <c r="B17" s="276">
        <v>130850</v>
      </c>
      <c r="C17" s="244"/>
      <c r="D17" s="276">
        <v>102146</v>
      </c>
      <c r="E17" s="244"/>
      <c r="F17" s="276">
        <v>22380</v>
      </c>
      <c r="G17" s="244"/>
      <c r="H17" s="276">
        <v>634</v>
      </c>
      <c r="I17" s="244"/>
      <c r="J17" s="277">
        <v>4635</v>
      </c>
      <c r="K17" s="278"/>
      <c r="L17" s="279">
        <v>239</v>
      </c>
      <c r="M17" s="244"/>
      <c r="N17" s="280">
        <v>3694</v>
      </c>
      <c r="O17" s="244"/>
      <c r="P17" s="276">
        <v>7643</v>
      </c>
      <c r="Q17" s="244"/>
    </row>
    <row r="18" spans="1:17" s="27" customFormat="1" ht="24" customHeight="1">
      <c r="A18" s="263" t="s">
        <v>1</v>
      </c>
      <c r="B18" s="281"/>
      <c r="C18" s="281"/>
      <c r="D18" s="281"/>
      <c r="E18" s="281"/>
      <c r="F18" s="281"/>
      <c r="G18" s="281"/>
      <c r="H18" s="281"/>
      <c r="I18" s="281"/>
      <c r="J18" s="281"/>
      <c r="K18" s="281"/>
      <c r="L18" s="281"/>
      <c r="M18" s="281"/>
      <c r="N18" s="281"/>
      <c r="O18" s="281"/>
      <c r="P18" s="281"/>
      <c r="Q18" s="281"/>
    </row>
    <row r="19" spans="1:17" ht="24" customHeight="1">
      <c r="A19" s="222" t="s">
        <v>236</v>
      </c>
      <c r="B19" s="223"/>
      <c r="C19" s="223"/>
      <c r="D19" s="223"/>
      <c r="E19" s="223"/>
      <c r="F19" s="223"/>
      <c r="G19" s="223"/>
      <c r="H19" s="223"/>
      <c r="I19" s="223"/>
      <c r="J19" s="223"/>
      <c r="K19" s="223"/>
      <c r="L19" s="223"/>
      <c r="M19" s="223"/>
      <c r="N19" s="223"/>
      <c r="O19" s="223"/>
      <c r="P19" s="223"/>
      <c r="Q19" s="223"/>
    </row>
    <row r="20" spans="1:17" s="27" customFormat="1" ht="19.5" customHeight="1">
      <c r="A20" s="256" t="s">
        <v>322</v>
      </c>
      <c r="B20" s="257"/>
      <c r="C20" s="257"/>
      <c r="D20" s="257"/>
      <c r="E20" s="257"/>
      <c r="F20" s="257"/>
      <c r="G20" s="257"/>
      <c r="H20" s="257"/>
      <c r="I20" s="257"/>
      <c r="J20" s="257"/>
      <c r="K20" s="257"/>
      <c r="L20" s="257"/>
      <c r="M20" s="257"/>
      <c r="N20" s="257"/>
      <c r="O20" s="257"/>
      <c r="P20" s="257"/>
      <c r="Q20" s="257"/>
    </row>
    <row r="22" ht="12.75">
      <c r="A22" s="133"/>
    </row>
  </sheetData>
  <mergeCells count="12">
    <mergeCell ref="A19:Q19"/>
    <mergeCell ref="A20:Q20"/>
    <mergeCell ref="L17:M17"/>
    <mergeCell ref="N17:O17"/>
    <mergeCell ref="P17:Q17"/>
    <mergeCell ref="A18:Q18"/>
    <mergeCell ref="A6:A8"/>
    <mergeCell ref="B17:C17"/>
    <mergeCell ref="D17:E17"/>
    <mergeCell ref="F17:G17"/>
    <mergeCell ref="H17:I17"/>
    <mergeCell ref="J17:K17"/>
  </mergeCells>
  <printOptions horizontalCentered="1"/>
  <pageMargins left="0.5" right="0.5" top="1" bottom="1" header="0" footer="0"/>
  <pageSetup fitToHeight="1" fitToWidth="1" horizontalDpi="300" verticalDpi="300" orientation="landscape" scale="91" r:id="rId1"/>
</worksheet>
</file>

<file path=xl/worksheets/sheet19.xml><?xml version="1.0" encoding="utf-8"?>
<worksheet xmlns="http://schemas.openxmlformats.org/spreadsheetml/2006/main" xmlns:r="http://schemas.openxmlformats.org/officeDocument/2006/relationships">
  <dimension ref="A2:E371"/>
  <sheetViews>
    <sheetView workbookViewId="0" topLeftCell="A1">
      <selection activeCell="A1" sqref="A1"/>
    </sheetView>
  </sheetViews>
  <sheetFormatPr defaultColWidth="9.33203125" defaultRowHeight="12.75"/>
  <cols>
    <col min="1" max="1" width="12.16015625" style="2" customWidth="1"/>
    <col min="2" max="5" width="10.83203125" style="2" customWidth="1"/>
    <col min="6" max="16384" width="9.33203125" style="2" customWidth="1"/>
  </cols>
  <sheetData>
    <row r="2" spans="1:5" ht="12.75">
      <c r="A2" s="1" t="s">
        <v>199</v>
      </c>
      <c r="B2" s="1"/>
      <c r="C2" s="1"/>
      <c r="D2" s="1"/>
      <c r="E2" s="1"/>
    </row>
    <row r="3" spans="1:5" ht="12.75">
      <c r="A3" s="108" t="s">
        <v>200</v>
      </c>
      <c r="B3" s="1"/>
      <c r="C3" s="1"/>
      <c r="D3" s="1"/>
      <c r="E3" s="1"/>
    </row>
    <row r="4" spans="1:5" ht="12.75">
      <c r="A4" s="1" t="s">
        <v>333</v>
      </c>
      <c r="B4" s="1"/>
      <c r="C4" s="1"/>
      <c r="D4" s="1"/>
      <c r="E4" s="1"/>
    </row>
    <row r="5" spans="1:5" ht="25.5">
      <c r="A5" s="121" t="s">
        <v>26</v>
      </c>
      <c r="B5" s="195" t="s">
        <v>4</v>
      </c>
      <c r="C5" s="195" t="s">
        <v>5</v>
      </c>
      <c r="D5" s="196" t="s">
        <v>6</v>
      </c>
      <c r="E5" s="196" t="s">
        <v>7</v>
      </c>
    </row>
    <row r="6" spans="1:5" s="21" customFormat="1" ht="19.5" customHeight="1">
      <c r="A6" s="197">
        <v>1980</v>
      </c>
      <c r="B6" s="198">
        <v>145162</v>
      </c>
      <c r="C6" s="199">
        <v>1495</v>
      </c>
      <c r="D6" s="199">
        <v>23</v>
      </c>
      <c r="E6" s="201">
        <v>1</v>
      </c>
    </row>
    <row r="7" spans="1:5" s="21" customFormat="1" ht="19.5" customHeight="1">
      <c r="A7" s="197">
        <v>1981</v>
      </c>
      <c r="B7" s="198">
        <v>140579</v>
      </c>
      <c r="C7" s="199">
        <v>1426</v>
      </c>
      <c r="D7" s="199">
        <v>25</v>
      </c>
      <c r="E7" s="201">
        <v>1</v>
      </c>
    </row>
    <row r="8" spans="1:5" s="21" customFormat="1" ht="19.5" customHeight="1">
      <c r="A8" s="197">
        <v>1982</v>
      </c>
      <c r="B8" s="198">
        <v>137950</v>
      </c>
      <c r="C8" s="199">
        <v>1377</v>
      </c>
      <c r="D8" s="199">
        <v>16</v>
      </c>
      <c r="E8" s="202" t="s">
        <v>27</v>
      </c>
    </row>
    <row r="9" spans="1:5" s="21" customFormat="1" ht="19.5" customHeight="1">
      <c r="A9" s="197">
        <v>1983</v>
      </c>
      <c r="B9" s="198">
        <v>133026</v>
      </c>
      <c r="C9" s="199">
        <v>1415</v>
      </c>
      <c r="D9" s="199">
        <v>14</v>
      </c>
      <c r="E9" s="202" t="s">
        <v>27</v>
      </c>
    </row>
    <row r="10" spans="1:5" s="21" customFormat="1" ht="19.5" customHeight="1">
      <c r="A10" s="197">
        <v>1984</v>
      </c>
      <c r="B10" s="198">
        <v>135782</v>
      </c>
      <c r="C10" s="199">
        <v>1413</v>
      </c>
      <c r="D10" s="199">
        <v>19</v>
      </c>
      <c r="E10" s="202" t="s">
        <v>27</v>
      </c>
    </row>
    <row r="11" spans="1:5" s="21" customFormat="1" ht="19.5" customHeight="1">
      <c r="A11" s="197">
        <v>1985</v>
      </c>
      <c r="B11" s="198">
        <v>138052</v>
      </c>
      <c r="C11" s="199">
        <v>1506</v>
      </c>
      <c r="D11" s="199">
        <v>21</v>
      </c>
      <c r="E11" s="201">
        <v>1</v>
      </c>
    </row>
    <row r="12" spans="1:5" s="21" customFormat="1" ht="19.5" customHeight="1">
      <c r="A12" s="197">
        <v>1986</v>
      </c>
      <c r="B12" s="198">
        <v>137626</v>
      </c>
      <c r="C12" s="199">
        <v>1555</v>
      </c>
      <c r="D12" s="199">
        <v>27</v>
      </c>
      <c r="E12" s="201">
        <v>1</v>
      </c>
    </row>
    <row r="13" spans="1:5" s="21" customFormat="1" ht="19.5" customHeight="1">
      <c r="A13" s="197">
        <v>1987</v>
      </c>
      <c r="B13" s="198">
        <v>140466</v>
      </c>
      <c r="C13" s="199">
        <v>1549</v>
      </c>
      <c r="D13" s="199">
        <v>27</v>
      </c>
      <c r="E13" s="201">
        <v>2</v>
      </c>
    </row>
    <row r="14" spans="1:5" s="21" customFormat="1" ht="19.5" customHeight="1">
      <c r="A14" s="197">
        <v>1988</v>
      </c>
      <c r="B14" s="198">
        <v>139635</v>
      </c>
      <c r="C14" s="199">
        <v>1584</v>
      </c>
      <c r="D14" s="199">
        <v>30</v>
      </c>
      <c r="E14" s="201">
        <v>2</v>
      </c>
    </row>
    <row r="15" spans="1:5" s="21" customFormat="1" ht="19.5" customHeight="1">
      <c r="A15" s="197">
        <v>1989</v>
      </c>
      <c r="B15" s="198">
        <v>148164</v>
      </c>
      <c r="C15" s="199">
        <v>1858</v>
      </c>
      <c r="D15" s="199">
        <v>42</v>
      </c>
      <c r="E15" s="201">
        <v>8</v>
      </c>
    </row>
    <row r="16" spans="1:5" s="21" customFormat="1" ht="19.5" customHeight="1">
      <c r="A16" s="197">
        <v>1990</v>
      </c>
      <c r="B16" s="198">
        <v>153080</v>
      </c>
      <c r="C16" s="199">
        <v>1897</v>
      </c>
      <c r="D16" s="199">
        <v>41</v>
      </c>
      <c r="E16" s="201">
        <v>1</v>
      </c>
    </row>
    <row r="17" spans="1:5" s="21" customFormat="1" ht="19.5" customHeight="1">
      <c r="A17" s="197">
        <v>1991</v>
      </c>
      <c r="B17" s="198">
        <v>149478</v>
      </c>
      <c r="C17" s="199">
        <v>1933</v>
      </c>
      <c r="D17" s="199">
        <v>38</v>
      </c>
      <c r="E17" s="201">
        <v>1</v>
      </c>
    </row>
    <row r="18" spans="1:5" s="21" customFormat="1" ht="19.5" customHeight="1">
      <c r="A18" s="197">
        <v>1992</v>
      </c>
      <c r="B18" s="198">
        <v>143827</v>
      </c>
      <c r="C18" s="199">
        <v>1842</v>
      </c>
      <c r="D18" s="199">
        <v>43</v>
      </c>
      <c r="E18" s="201">
        <v>2</v>
      </c>
    </row>
    <row r="19" spans="1:5" s="21" customFormat="1" ht="19.5" customHeight="1">
      <c r="A19" s="197">
        <v>1993</v>
      </c>
      <c r="B19" s="198">
        <v>139560</v>
      </c>
      <c r="C19" s="199">
        <v>1748</v>
      </c>
      <c r="D19" s="199">
        <v>60</v>
      </c>
      <c r="E19" s="201">
        <v>2</v>
      </c>
    </row>
    <row r="20" spans="1:5" s="21" customFormat="1" ht="19.5" customHeight="1">
      <c r="A20" s="197">
        <v>1994</v>
      </c>
      <c r="B20" s="198">
        <v>137844</v>
      </c>
      <c r="C20" s="199">
        <v>1901</v>
      </c>
      <c r="D20" s="199">
        <v>69</v>
      </c>
      <c r="E20" s="201">
        <v>6</v>
      </c>
    </row>
    <row r="21" spans="1:5" s="21" customFormat="1" ht="19.5" customHeight="1">
      <c r="A21" s="197">
        <v>1995</v>
      </c>
      <c r="B21" s="199">
        <v>134169</v>
      </c>
      <c r="C21" s="199">
        <v>1795</v>
      </c>
      <c r="D21" s="199">
        <v>62</v>
      </c>
      <c r="E21" s="201">
        <v>1</v>
      </c>
    </row>
    <row r="22" spans="1:5" s="21" customFormat="1" ht="19.5" customHeight="1">
      <c r="A22" s="197">
        <v>1996</v>
      </c>
      <c r="B22" s="199">
        <v>133231</v>
      </c>
      <c r="C22" s="199">
        <v>1809</v>
      </c>
      <c r="D22" s="199">
        <v>77</v>
      </c>
      <c r="E22" s="201">
        <v>12</v>
      </c>
    </row>
    <row r="23" spans="1:5" s="21" customFormat="1" ht="19.5" customHeight="1">
      <c r="A23" s="197">
        <v>1997</v>
      </c>
      <c r="B23" s="198">
        <v>133549</v>
      </c>
      <c r="C23" s="199">
        <v>1921</v>
      </c>
      <c r="D23" s="199">
        <v>72</v>
      </c>
      <c r="E23" s="201">
        <v>9</v>
      </c>
    </row>
    <row r="24" spans="1:5" s="21" customFormat="1" ht="19.5" customHeight="1">
      <c r="A24" s="197">
        <v>1998</v>
      </c>
      <c r="B24" s="198">
        <v>133649</v>
      </c>
      <c r="C24" s="199">
        <f>3969/2</f>
        <v>1984.5</v>
      </c>
      <c r="D24" s="199">
        <f>262/3</f>
        <v>87.33333333333333</v>
      </c>
      <c r="E24" s="201">
        <f>32/4</f>
        <v>8</v>
      </c>
    </row>
    <row r="25" spans="1:5" s="21" customFormat="1" ht="19.5" customHeight="1">
      <c r="A25" s="197">
        <v>1999</v>
      </c>
      <c r="B25" s="198">
        <v>133429</v>
      </c>
      <c r="C25" s="199">
        <v>2086.5</v>
      </c>
      <c r="D25" s="199">
        <v>101.3</v>
      </c>
      <c r="E25" s="201">
        <v>11.25</v>
      </c>
    </row>
    <row r="26" spans="1:5" s="21" customFormat="1" ht="19.5" customHeight="1">
      <c r="A26" s="197">
        <v>2000</v>
      </c>
      <c r="B26" s="203">
        <v>136048</v>
      </c>
      <c r="C26" s="201">
        <v>2072</v>
      </c>
      <c r="D26" s="201">
        <v>91</v>
      </c>
      <c r="E26" s="201">
        <v>5</v>
      </c>
    </row>
    <row r="27" spans="1:5" s="21" customFormat="1" ht="19.5" customHeight="1">
      <c r="A27" s="197">
        <v>2001</v>
      </c>
      <c r="B27" s="203">
        <v>133247</v>
      </c>
      <c r="C27" s="201">
        <v>2219</v>
      </c>
      <c r="D27" s="201">
        <v>111</v>
      </c>
      <c r="E27" s="201">
        <v>6</v>
      </c>
    </row>
    <row r="28" spans="1:5" s="21" customFormat="1" ht="19.5" customHeight="1">
      <c r="A28" s="197">
        <v>2002</v>
      </c>
      <c r="B28" s="203">
        <v>129518</v>
      </c>
      <c r="C28" s="201">
        <v>2158</v>
      </c>
      <c r="D28" s="201">
        <v>81</v>
      </c>
      <c r="E28" s="201">
        <v>4</v>
      </c>
    </row>
    <row r="29" spans="1:5" s="21" customFormat="1" ht="19.5" customHeight="1">
      <c r="A29" s="197">
        <v>2003</v>
      </c>
      <c r="B29" s="203">
        <v>130850</v>
      </c>
      <c r="C29" s="201">
        <f>4532/2</f>
        <v>2266</v>
      </c>
      <c r="D29" s="201">
        <f>262/3</f>
        <v>87.33333333333333</v>
      </c>
      <c r="E29" s="201">
        <f>(8+4+6)/4</f>
        <v>4.5</v>
      </c>
    </row>
    <row r="30" spans="1:5" s="21" customFormat="1" ht="19.5" customHeight="1">
      <c r="A30" s="282"/>
      <c r="B30" s="282"/>
      <c r="C30" s="282"/>
      <c r="D30" s="282"/>
      <c r="E30" s="282"/>
    </row>
    <row r="31" spans="1:5" s="21" customFormat="1" ht="25.5" customHeight="1">
      <c r="A31" s="222" t="s">
        <v>334</v>
      </c>
      <c r="B31" s="223"/>
      <c r="C31" s="223"/>
      <c r="D31" s="223"/>
      <c r="E31" s="223"/>
    </row>
    <row r="32" spans="1:5" s="21" customFormat="1" ht="12.75">
      <c r="A32" s="2"/>
      <c r="B32" s="2"/>
      <c r="C32" s="2"/>
      <c r="D32" s="2"/>
      <c r="E32" s="2"/>
    </row>
    <row r="33" spans="1:5" s="21" customFormat="1" ht="12.75">
      <c r="A33" s="2"/>
      <c r="B33" s="2"/>
      <c r="C33" s="2"/>
      <c r="D33" s="2"/>
      <c r="E33" s="2"/>
    </row>
    <row r="34" spans="1:5" s="21" customFormat="1" ht="12.75">
      <c r="A34" s="2"/>
      <c r="B34" s="2"/>
      <c r="C34" s="2"/>
      <c r="D34" s="2"/>
      <c r="E34" s="2"/>
    </row>
    <row r="35" spans="1:5" s="21" customFormat="1" ht="12.75">
      <c r="A35" s="2"/>
      <c r="B35" s="2"/>
      <c r="C35" s="2"/>
      <c r="D35" s="2"/>
      <c r="E35" s="2"/>
    </row>
    <row r="36" spans="1:5" s="21" customFormat="1" ht="12.75">
      <c r="A36" s="2"/>
      <c r="B36" s="2"/>
      <c r="C36" s="2"/>
      <c r="D36" s="2"/>
      <c r="E36" s="2"/>
    </row>
    <row r="37" spans="2:5" s="21" customFormat="1" ht="12.75">
      <c r="B37" s="2"/>
      <c r="C37" s="2"/>
      <c r="D37" s="2"/>
      <c r="E37" s="2"/>
    </row>
    <row r="38" spans="2:5" s="21" customFormat="1" ht="12.75">
      <c r="B38" s="2"/>
      <c r="C38" s="2"/>
      <c r="D38" s="2"/>
      <c r="E38" s="2"/>
    </row>
    <row r="39" spans="2:5" s="21" customFormat="1" ht="12.75">
      <c r="B39" s="2"/>
      <c r="C39" s="2"/>
      <c r="D39" s="2"/>
      <c r="E39" s="2"/>
    </row>
    <row r="40" spans="1:5" s="21" customFormat="1" ht="12.75">
      <c r="A40" s="2"/>
      <c r="B40" s="2"/>
      <c r="C40" s="2"/>
      <c r="D40" s="2"/>
      <c r="E40" s="2"/>
    </row>
    <row r="41" spans="1:5" s="21" customFormat="1" ht="12.75">
      <c r="A41" s="2"/>
      <c r="B41" s="2"/>
      <c r="C41" s="2"/>
      <c r="D41" s="2"/>
      <c r="E41" s="2"/>
    </row>
    <row r="42" spans="1:5" s="21" customFormat="1" ht="12.75">
      <c r="A42" s="2"/>
      <c r="B42" s="2"/>
      <c r="C42" s="2"/>
      <c r="D42" s="2"/>
      <c r="E42" s="2"/>
    </row>
    <row r="43" spans="1:5" s="21" customFormat="1" ht="12.75">
      <c r="A43" s="2"/>
      <c r="B43" s="2"/>
      <c r="C43" s="2"/>
      <c r="D43" s="2"/>
      <c r="E43" s="2"/>
    </row>
    <row r="44" spans="1:5" s="21" customFormat="1" ht="12.75">
      <c r="A44" s="2"/>
      <c r="B44" s="2"/>
      <c r="C44" s="2"/>
      <c r="D44" s="2"/>
      <c r="E44" s="2"/>
    </row>
    <row r="45" spans="1:5" s="21" customFormat="1" ht="12.75">
      <c r="A45" s="2"/>
      <c r="B45" s="2"/>
      <c r="C45" s="2"/>
      <c r="D45" s="2"/>
      <c r="E45" s="2"/>
    </row>
    <row r="46" spans="1:5" s="21" customFormat="1" ht="12.75">
      <c r="A46" s="2"/>
      <c r="B46" s="2"/>
      <c r="C46" s="2"/>
      <c r="D46" s="2"/>
      <c r="E46" s="2"/>
    </row>
    <row r="47" spans="1:5" s="21" customFormat="1" ht="12.75">
      <c r="A47" s="2"/>
      <c r="B47" s="2"/>
      <c r="C47" s="2"/>
      <c r="D47" s="2"/>
      <c r="E47" s="2"/>
    </row>
    <row r="48" spans="1:5" s="21" customFormat="1" ht="12.75">
      <c r="A48" s="2"/>
      <c r="B48" s="2"/>
      <c r="C48" s="2"/>
      <c r="D48" s="2"/>
      <c r="E48" s="2"/>
    </row>
    <row r="49" spans="1:5" s="21" customFormat="1" ht="12.75">
      <c r="A49" s="2"/>
      <c r="B49" s="2"/>
      <c r="C49" s="2"/>
      <c r="D49" s="2"/>
      <c r="E49" s="2"/>
    </row>
    <row r="50" spans="1:5" s="21" customFormat="1" ht="12.75">
      <c r="A50" s="2"/>
      <c r="B50" s="2"/>
      <c r="C50" s="2"/>
      <c r="D50" s="2"/>
      <c r="E50" s="2"/>
    </row>
    <row r="51" spans="1:5" s="21" customFormat="1" ht="12.75">
      <c r="A51" s="2"/>
      <c r="B51" s="2"/>
      <c r="C51" s="2"/>
      <c r="D51" s="2"/>
      <c r="E51" s="2"/>
    </row>
    <row r="52" spans="1:5" s="21" customFormat="1" ht="12.75">
      <c r="A52" s="2"/>
      <c r="B52" s="2"/>
      <c r="C52" s="2"/>
      <c r="D52" s="2"/>
      <c r="E52" s="2"/>
    </row>
    <row r="53" spans="1:5" s="21" customFormat="1" ht="12.75">
      <c r="A53" s="2"/>
      <c r="B53" s="2"/>
      <c r="C53" s="2"/>
      <c r="D53" s="2"/>
      <c r="E53" s="2"/>
    </row>
    <row r="54" spans="1:5" s="21" customFormat="1" ht="12.75">
      <c r="A54" s="2"/>
      <c r="B54" s="2"/>
      <c r="C54" s="2"/>
      <c r="D54" s="2"/>
      <c r="E54" s="2"/>
    </row>
    <row r="55" spans="1:5" s="21" customFormat="1" ht="12.75">
      <c r="A55" s="2"/>
      <c r="B55" s="2"/>
      <c r="C55" s="2"/>
      <c r="D55" s="2"/>
      <c r="E55" s="2"/>
    </row>
    <row r="56" spans="1:5" s="21" customFormat="1" ht="12.75">
      <c r="A56" s="2"/>
      <c r="B56" s="2"/>
      <c r="C56" s="2"/>
      <c r="D56" s="2"/>
      <c r="E56" s="2"/>
    </row>
    <row r="57" spans="1:5" s="21" customFormat="1" ht="12.75">
      <c r="A57" s="2"/>
      <c r="B57" s="2"/>
      <c r="C57" s="2"/>
      <c r="D57" s="2"/>
      <c r="E57" s="2"/>
    </row>
    <row r="58" spans="1:5" s="21" customFormat="1" ht="12.75">
      <c r="A58" s="2"/>
      <c r="B58" s="2"/>
      <c r="C58" s="2"/>
      <c r="D58" s="2"/>
      <c r="E58" s="2"/>
    </row>
    <row r="59" spans="1:5" s="21" customFormat="1" ht="12.75">
      <c r="A59" s="2"/>
      <c r="B59" s="2"/>
      <c r="C59" s="2"/>
      <c r="D59" s="2"/>
      <c r="E59" s="2"/>
    </row>
    <row r="60" spans="1:5" s="21" customFormat="1" ht="12.75">
      <c r="A60" s="2"/>
      <c r="B60" s="2"/>
      <c r="C60" s="2"/>
      <c r="D60" s="2"/>
      <c r="E60" s="2"/>
    </row>
    <row r="61" spans="1:5" s="21" customFormat="1" ht="12.75">
      <c r="A61" s="2"/>
      <c r="B61" s="2"/>
      <c r="C61" s="2"/>
      <c r="D61" s="2"/>
      <c r="E61" s="2"/>
    </row>
    <row r="62" spans="1:5" s="21" customFormat="1" ht="12.75">
      <c r="A62" s="2"/>
      <c r="B62" s="2"/>
      <c r="C62" s="2"/>
      <c r="D62" s="2"/>
      <c r="E62" s="2"/>
    </row>
    <row r="63" spans="1:5" s="21" customFormat="1" ht="12.75">
      <c r="A63" s="2"/>
      <c r="B63" s="2"/>
      <c r="C63" s="2"/>
      <c r="D63" s="2"/>
      <c r="E63" s="2"/>
    </row>
    <row r="64" spans="1:5" s="21" customFormat="1" ht="12.75">
      <c r="A64" s="2"/>
      <c r="B64" s="2"/>
      <c r="C64" s="2"/>
      <c r="D64" s="2"/>
      <c r="E64" s="2"/>
    </row>
    <row r="65" spans="1:5" s="21" customFormat="1" ht="12.75">
      <c r="A65" s="2"/>
      <c r="B65" s="2"/>
      <c r="C65" s="2"/>
      <c r="D65" s="2"/>
      <c r="E65" s="2"/>
    </row>
    <row r="66" spans="1:5" s="21" customFormat="1" ht="12.75">
      <c r="A66" s="2"/>
      <c r="B66" s="2"/>
      <c r="C66" s="2"/>
      <c r="D66" s="2"/>
      <c r="E66" s="2"/>
    </row>
    <row r="67" spans="1:5" s="21" customFormat="1" ht="12.75">
      <c r="A67" s="2"/>
      <c r="B67" s="2"/>
      <c r="C67" s="2"/>
      <c r="D67" s="2"/>
      <c r="E67" s="2"/>
    </row>
    <row r="68" spans="1:5" s="21" customFormat="1" ht="12.75">
      <c r="A68" s="2"/>
      <c r="B68" s="2"/>
      <c r="C68" s="2"/>
      <c r="D68" s="2"/>
      <c r="E68" s="2"/>
    </row>
    <row r="69" spans="1:5" s="21" customFormat="1" ht="12.75">
      <c r="A69" s="2"/>
      <c r="B69" s="2"/>
      <c r="C69" s="2"/>
      <c r="D69" s="2"/>
      <c r="E69" s="2"/>
    </row>
    <row r="70" spans="1:5" s="21" customFormat="1" ht="12.75">
      <c r="A70" s="2"/>
      <c r="B70" s="2"/>
      <c r="C70" s="2"/>
      <c r="D70" s="2"/>
      <c r="E70" s="2"/>
    </row>
    <row r="71" spans="1:5" s="21" customFormat="1" ht="12.75">
      <c r="A71" s="2"/>
      <c r="B71" s="2"/>
      <c r="C71" s="2"/>
      <c r="D71" s="2"/>
      <c r="E71" s="2"/>
    </row>
    <row r="72" spans="1:5" s="21" customFormat="1" ht="12.75">
      <c r="A72" s="2"/>
      <c r="B72" s="2"/>
      <c r="C72" s="2"/>
      <c r="D72" s="2"/>
      <c r="E72" s="2"/>
    </row>
    <row r="73" spans="1:5" s="21" customFormat="1" ht="12.75">
      <c r="A73" s="2"/>
      <c r="B73" s="2"/>
      <c r="C73" s="2"/>
      <c r="D73" s="2"/>
      <c r="E73" s="2"/>
    </row>
    <row r="74" spans="1:5" s="21" customFormat="1" ht="12.75">
      <c r="A74" s="2"/>
      <c r="B74" s="2"/>
      <c r="C74" s="2"/>
      <c r="D74" s="2"/>
      <c r="E74" s="2"/>
    </row>
    <row r="75" spans="1:5" s="21" customFormat="1" ht="12.75">
      <c r="A75" s="2"/>
      <c r="B75" s="2"/>
      <c r="C75" s="2"/>
      <c r="D75" s="2"/>
      <c r="E75" s="2"/>
    </row>
    <row r="76" spans="1:5" s="21" customFormat="1" ht="12.75">
      <c r="A76" s="2"/>
      <c r="B76" s="2"/>
      <c r="C76" s="2"/>
      <c r="D76" s="2"/>
      <c r="E76" s="2"/>
    </row>
    <row r="77" spans="1:5" s="21" customFormat="1" ht="12.75">
      <c r="A77" s="2"/>
      <c r="B77" s="2"/>
      <c r="C77" s="2"/>
      <c r="D77" s="2"/>
      <c r="E77" s="2"/>
    </row>
    <row r="78" spans="1:5" s="21" customFormat="1" ht="12.75">
      <c r="A78" s="2"/>
      <c r="B78" s="2"/>
      <c r="C78" s="2"/>
      <c r="D78" s="2"/>
      <c r="E78" s="2"/>
    </row>
    <row r="79" spans="1:5" s="21" customFormat="1" ht="12.75">
      <c r="A79" s="2"/>
      <c r="B79" s="2"/>
      <c r="C79" s="2"/>
      <c r="D79" s="2"/>
      <c r="E79" s="2"/>
    </row>
    <row r="80" spans="1:5" s="21" customFormat="1" ht="12.75">
      <c r="A80" s="2"/>
      <c r="B80" s="2"/>
      <c r="C80" s="2"/>
      <c r="D80" s="2"/>
      <c r="E80" s="2"/>
    </row>
    <row r="81" spans="1:5" s="21" customFormat="1" ht="12.75">
      <c r="A81" s="2"/>
      <c r="B81" s="2"/>
      <c r="C81" s="2"/>
      <c r="D81" s="2"/>
      <c r="E81" s="2"/>
    </row>
    <row r="82" spans="1:5" s="21" customFormat="1" ht="12.75">
      <c r="A82" s="2"/>
      <c r="B82" s="2"/>
      <c r="C82" s="2"/>
      <c r="D82" s="2"/>
      <c r="E82" s="2"/>
    </row>
    <row r="83" spans="1:5" s="21" customFormat="1" ht="12.75">
      <c r="A83" s="2"/>
      <c r="B83" s="2"/>
      <c r="C83" s="2"/>
      <c r="D83" s="2"/>
      <c r="E83" s="2"/>
    </row>
    <row r="84" spans="1:5" s="21" customFormat="1" ht="12.75">
      <c r="A84" s="2"/>
      <c r="B84" s="2"/>
      <c r="C84" s="2"/>
      <c r="D84" s="2"/>
      <c r="E84" s="2"/>
    </row>
    <row r="85" spans="1:5" s="21" customFormat="1" ht="12.75">
      <c r="A85" s="2"/>
      <c r="B85" s="2"/>
      <c r="C85" s="2"/>
      <c r="D85" s="2"/>
      <c r="E85" s="2"/>
    </row>
    <row r="86" spans="1:5" s="21" customFormat="1" ht="12.75">
      <c r="A86" s="2"/>
      <c r="B86" s="2"/>
      <c r="C86" s="2"/>
      <c r="D86" s="2"/>
      <c r="E86" s="2"/>
    </row>
    <row r="87" spans="1:5" s="21" customFormat="1" ht="12.75">
      <c r="A87" s="2"/>
      <c r="B87" s="2"/>
      <c r="C87" s="2"/>
      <c r="D87" s="2"/>
      <c r="E87" s="2"/>
    </row>
    <row r="88" spans="1:5" s="21" customFormat="1" ht="12.75">
      <c r="A88" s="2"/>
      <c r="B88" s="2"/>
      <c r="C88" s="2"/>
      <c r="D88" s="2"/>
      <c r="E88" s="2"/>
    </row>
    <row r="89" spans="1:5" s="21" customFormat="1" ht="12.75">
      <c r="A89" s="2"/>
      <c r="B89" s="2"/>
      <c r="C89" s="2"/>
      <c r="D89" s="2"/>
      <c r="E89" s="2"/>
    </row>
    <row r="90" spans="1:5" s="21" customFormat="1" ht="12.75">
      <c r="A90" s="2"/>
      <c r="B90" s="2"/>
      <c r="C90" s="2"/>
      <c r="D90" s="2"/>
      <c r="E90" s="2"/>
    </row>
    <row r="91" spans="1:5" s="21" customFormat="1" ht="12.75">
      <c r="A91" s="2"/>
      <c r="B91" s="2"/>
      <c r="C91" s="2"/>
      <c r="D91" s="2"/>
      <c r="E91" s="2"/>
    </row>
    <row r="92" spans="1:5" s="21" customFormat="1" ht="12.75">
      <c r="A92" s="2"/>
      <c r="B92" s="2"/>
      <c r="C92" s="2"/>
      <c r="D92" s="2"/>
      <c r="E92" s="2"/>
    </row>
    <row r="93" spans="1:5" s="21" customFormat="1" ht="12.75">
      <c r="A93" s="2"/>
      <c r="B93" s="2"/>
      <c r="C93" s="2"/>
      <c r="D93" s="2"/>
      <c r="E93" s="2"/>
    </row>
    <row r="94" spans="1:5" s="21" customFormat="1" ht="12.75">
      <c r="A94" s="2"/>
      <c r="B94" s="2"/>
      <c r="C94" s="2"/>
      <c r="D94" s="2"/>
      <c r="E94" s="2"/>
    </row>
    <row r="95" spans="1:5" s="21" customFormat="1" ht="12.75">
      <c r="A95" s="2"/>
      <c r="B95" s="2"/>
      <c r="C95" s="2"/>
      <c r="D95" s="2"/>
      <c r="E95" s="2"/>
    </row>
    <row r="96" spans="1:5" s="21" customFormat="1" ht="12.75">
      <c r="A96" s="2"/>
      <c r="B96" s="2"/>
      <c r="C96" s="2"/>
      <c r="D96" s="2"/>
      <c r="E96" s="2"/>
    </row>
    <row r="97" spans="1:5" s="21" customFormat="1" ht="12.75">
      <c r="A97" s="2"/>
      <c r="B97" s="2"/>
      <c r="C97" s="2"/>
      <c r="D97" s="2"/>
      <c r="E97" s="2"/>
    </row>
    <row r="98" spans="1:5" s="21" customFormat="1" ht="12.75">
      <c r="A98" s="2"/>
      <c r="B98" s="2"/>
      <c r="C98" s="2"/>
      <c r="D98" s="2"/>
      <c r="E98" s="2"/>
    </row>
    <row r="99" spans="1:5" s="21" customFormat="1" ht="12.75">
      <c r="A99" s="2"/>
      <c r="B99" s="2"/>
      <c r="C99" s="2"/>
      <c r="D99" s="2"/>
      <c r="E99" s="2"/>
    </row>
    <row r="100" spans="1:5" s="21" customFormat="1" ht="12.75">
      <c r="A100" s="2"/>
      <c r="B100" s="2"/>
      <c r="C100" s="2"/>
      <c r="D100" s="2"/>
      <c r="E100" s="2"/>
    </row>
    <row r="101" spans="1:5" s="21" customFormat="1" ht="12.75">
      <c r="A101" s="2"/>
      <c r="B101" s="2"/>
      <c r="C101" s="2"/>
      <c r="D101" s="2"/>
      <c r="E101" s="2"/>
    </row>
    <row r="102" spans="1:5" s="21" customFormat="1" ht="12.75">
      <c r="A102" s="2"/>
      <c r="B102" s="2"/>
      <c r="C102" s="2"/>
      <c r="D102" s="2"/>
      <c r="E102" s="2"/>
    </row>
    <row r="103" spans="1:5" s="21" customFormat="1" ht="12.75">
      <c r="A103" s="2"/>
      <c r="B103" s="2"/>
      <c r="C103" s="2"/>
      <c r="D103" s="2"/>
      <c r="E103" s="2"/>
    </row>
    <row r="104" spans="1:5" s="21" customFormat="1" ht="12.75">
      <c r="A104" s="2"/>
      <c r="B104" s="2"/>
      <c r="C104" s="2"/>
      <c r="D104" s="2"/>
      <c r="E104" s="2"/>
    </row>
    <row r="105" spans="1:5" s="21" customFormat="1" ht="12.75">
      <c r="A105" s="2"/>
      <c r="B105" s="2"/>
      <c r="C105" s="2"/>
      <c r="D105" s="2"/>
      <c r="E105" s="2"/>
    </row>
    <row r="106" spans="1:5" s="21" customFormat="1" ht="12.75">
      <c r="A106" s="2"/>
      <c r="B106" s="2"/>
      <c r="C106" s="2"/>
      <c r="D106" s="2"/>
      <c r="E106" s="2"/>
    </row>
    <row r="107" spans="1:5" s="21" customFormat="1" ht="12.75">
      <c r="A107" s="2"/>
      <c r="B107" s="2"/>
      <c r="C107" s="2"/>
      <c r="D107" s="2"/>
      <c r="E107" s="2"/>
    </row>
    <row r="108" spans="1:5" s="21" customFormat="1" ht="12.75">
      <c r="A108" s="2"/>
      <c r="B108" s="2"/>
      <c r="C108" s="2"/>
      <c r="D108" s="2"/>
      <c r="E108" s="2"/>
    </row>
    <row r="109" spans="1:5" s="21" customFormat="1" ht="12.75">
      <c r="A109" s="2"/>
      <c r="B109" s="2"/>
      <c r="C109" s="2"/>
      <c r="D109" s="2"/>
      <c r="E109" s="2"/>
    </row>
    <row r="110" spans="1:5" s="21" customFormat="1" ht="12.75">
      <c r="A110" s="2"/>
      <c r="B110" s="2"/>
      <c r="C110" s="2"/>
      <c r="D110" s="2"/>
      <c r="E110" s="2"/>
    </row>
    <row r="111" spans="1:5" s="21" customFormat="1" ht="12.75">
      <c r="A111" s="2"/>
      <c r="B111" s="2"/>
      <c r="C111" s="2"/>
      <c r="D111" s="2"/>
      <c r="E111" s="2"/>
    </row>
    <row r="112" spans="1:5" s="21" customFormat="1" ht="12.75">
      <c r="A112" s="2"/>
      <c r="B112" s="2"/>
      <c r="C112" s="2"/>
      <c r="D112" s="2"/>
      <c r="E112" s="2"/>
    </row>
    <row r="113" spans="1:5" s="21" customFormat="1" ht="12.75">
      <c r="A113" s="2"/>
      <c r="B113" s="2"/>
      <c r="C113" s="2"/>
      <c r="D113" s="2"/>
      <c r="E113" s="2"/>
    </row>
    <row r="114" spans="1:5" s="21" customFormat="1" ht="12.75">
      <c r="A114" s="2"/>
      <c r="B114" s="2"/>
      <c r="C114" s="2"/>
      <c r="D114" s="2"/>
      <c r="E114" s="2"/>
    </row>
    <row r="115" spans="1:5" s="21" customFormat="1" ht="12.75">
      <c r="A115" s="2"/>
      <c r="B115" s="2"/>
      <c r="C115" s="2"/>
      <c r="D115" s="2"/>
      <c r="E115" s="2"/>
    </row>
    <row r="116" spans="1:5" s="21" customFormat="1" ht="12.75">
      <c r="A116" s="2"/>
      <c r="B116" s="2"/>
      <c r="C116" s="2"/>
      <c r="D116" s="2"/>
      <c r="E116" s="2"/>
    </row>
    <row r="117" spans="1:5" s="21" customFormat="1" ht="12.75">
      <c r="A117" s="2"/>
      <c r="B117" s="2"/>
      <c r="C117" s="2"/>
      <c r="D117" s="2"/>
      <c r="E117" s="2"/>
    </row>
    <row r="118" spans="1:5" s="21" customFormat="1" ht="12.75">
      <c r="A118" s="2"/>
      <c r="B118" s="2"/>
      <c r="C118" s="2"/>
      <c r="D118" s="2"/>
      <c r="E118" s="2"/>
    </row>
    <row r="119" spans="1:5" s="21" customFormat="1" ht="12.75">
      <c r="A119" s="2"/>
      <c r="B119" s="2"/>
      <c r="C119" s="2"/>
      <c r="D119" s="2"/>
      <c r="E119" s="2"/>
    </row>
    <row r="120" spans="1:5" s="21" customFormat="1" ht="12.75">
      <c r="A120" s="2"/>
      <c r="B120" s="2"/>
      <c r="C120" s="2"/>
      <c r="D120" s="2"/>
      <c r="E120" s="2"/>
    </row>
    <row r="121" spans="1:5" s="21" customFormat="1" ht="12.75">
      <c r="A121" s="2"/>
      <c r="B121" s="2"/>
      <c r="C121" s="2"/>
      <c r="D121" s="2"/>
      <c r="E121" s="2"/>
    </row>
    <row r="122" spans="1:5" s="21" customFormat="1" ht="12.75">
      <c r="A122" s="2"/>
      <c r="B122" s="2"/>
      <c r="C122" s="2"/>
      <c r="D122" s="2"/>
      <c r="E122" s="2"/>
    </row>
    <row r="123" spans="1:5" s="21" customFormat="1" ht="12.75">
      <c r="A123" s="2"/>
      <c r="B123" s="2"/>
      <c r="C123" s="2"/>
      <c r="D123" s="2"/>
      <c r="E123" s="2"/>
    </row>
    <row r="124" spans="1:5" s="21" customFormat="1" ht="12.75">
      <c r="A124" s="2"/>
      <c r="B124" s="2"/>
      <c r="C124" s="2"/>
      <c r="D124" s="2"/>
      <c r="E124" s="2"/>
    </row>
    <row r="125" spans="1:5" s="21" customFormat="1" ht="12.75">
      <c r="A125" s="2"/>
      <c r="B125" s="2"/>
      <c r="C125" s="2"/>
      <c r="D125" s="2"/>
      <c r="E125" s="2"/>
    </row>
    <row r="126" spans="1:5" s="21" customFormat="1" ht="12.75">
      <c r="A126" s="2"/>
      <c r="B126" s="2"/>
      <c r="C126" s="2"/>
      <c r="D126" s="2"/>
      <c r="E126" s="2"/>
    </row>
    <row r="127" spans="1:5" s="21" customFormat="1" ht="12.75">
      <c r="A127" s="2"/>
      <c r="B127" s="2"/>
      <c r="C127" s="2"/>
      <c r="D127" s="2"/>
      <c r="E127" s="2"/>
    </row>
    <row r="128" spans="1:5" s="21" customFormat="1" ht="12.75">
      <c r="A128" s="2"/>
      <c r="B128" s="2"/>
      <c r="C128" s="2"/>
      <c r="D128" s="2"/>
      <c r="E128" s="2"/>
    </row>
    <row r="129" spans="1:5" s="21" customFormat="1" ht="12.75">
      <c r="A129" s="2"/>
      <c r="B129" s="2"/>
      <c r="C129" s="2"/>
      <c r="D129" s="2"/>
      <c r="E129" s="2"/>
    </row>
    <row r="130" spans="1:5" s="21" customFormat="1" ht="12.75">
      <c r="A130" s="2"/>
      <c r="B130" s="2"/>
      <c r="C130" s="2"/>
      <c r="D130" s="2"/>
      <c r="E130" s="2"/>
    </row>
    <row r="131" spans="1:5" s="21" customFormat="1" ht="12.75">
      <c r="A131" s="2"/>
      <c r="B131" s="2"/>
      <c r="C131" s="2"/>
      <c r="D131" s="2"/>
      <c r="E131" s="2"/>
    </row>
    <row r="132" spans="1:5" s="21" customFormat="1" ht="12.75">
      <c r="A132" s="2"/>
      <c r="B132" s="2"/>
      <c r="C132" s="2"/>
      <c r="D132" s="2"/>
      <c r="E132" s="2"/>
    </row>
    <row r="133" spans="1:5" s="21" customFormat="1" ht="12.75">
      <c r="A133" s="2"/>
      <c r="B133" s="2"/>
      <c r="C133" s="2"/>
      <c r="D133" s="2"/>
      <c r="E133" s="2"/>
    </row>
    <row r="134" spans="1:5" s="21" customFormat="1" ht="12.75">
      <c r="A134" s="2"/>
      <c r="B134" s="2"/>
      <c r="C134" s="2"/>
      <c r="D134" s="2"/>
      <c r="E134" s="2"/>
    </row>
    <row r="135" spans="1:5" s="21" customFormat="1" ht="12.75">
      <c r="A135" s="2"/>
      <c r="B135" s="2"/>
      <c r="C135" s="2"/>
      <c r="D135" s="2"/>
      <c r="E135" s="2"/>
    </row>
    <row r="136" spans="1:5" s="21" customFormat="1" ht="12.75">
      <c r="A136" s="2"/>
      <c r="B136" s="2"/>
      <c r="C136" s="2"/>
      <c r="D136" s="2"/>
      <c r="E136" s="2"/>
    </row>
    <row r="137" spans="1:5" s="21" customFormat="1" ht="12.75">
      <c r="A137" s="2"/>
      <c r="B137" s="2"/>
      <c r="C137" s="2"/>
      <c r="D137" s="2"/>
      <c r="E137" s="2"/>
    </row>
    <row r="138" spans="1:5" s="21" customFormat="1" ht="12.75">
      <c r="A138" s="2"/>
      <c r="B138" s="2"/>
      <c r="C138" s="2"/>
      <c r="D138" s="2"/>
      <c r="E138" s="2"/>
    </row>
    <row r="139" spans="1:5" s="21" customFormat="1" ht="12.75">
      <c r="A139" s="2"/>
      <c r="B139" s="2"/>
      <c r="C139" s="2"/>
      <c r="D139" s="2"/>
      <c r="E139" s="2"/>
    </row>
    <row r="140" spans="1:5" s="21" customFormat="1" ht="12.75">
      <c r="A140" s="2"/>
      <c r="B140" s="2"/>
      <c r="C140" s="2"/>
      <c r="D140" s="2"/>
      <c r="E140" s="2"/>
    </row>
    <row r="141" spans="1:5" s="21" customFormat="1" ht="12.75">
      <c r="A141" s="2"/>
      <c r="B141" s="2"/>
      <c r="C141" s="2"/>
      <c r="D141" s="2"/>
      <c r="E141" s="2"/>
    </row>
    <row r="142" spans="1:5" s="21" customFormat="1" ht="12.75">
      <c r="A142" s="2"/>
      <c r="B142" s="2"/>
      <c r="C142" s="2"/>
      <c r="D142" s="2"/>
      <c r="E142" s="2"/>
    </row>
    <row r="143" spans="1:5" s="21" customFormat="1" ht="12.75">
      <c r="A143" s="2"/>
      <c r="B143" s="2"/>
      <c r="C143" s="2"/>
      <c r="D143" s="2"/>
      <c r="E143" s="2"/>
    </row>
    <row r="144" spans="1:5" s="21" customFormat="1" ht="12.75">
      <c r="A144" s="2"/>
      <c r="B144" s="2"/>
      <c r="C144" s="2"/>
      <c r="D144" s="2"/>
      <c r="E144" s="2"/>
    </row>
    <row r="145" spans="1:5" s="21" customFormat="1" ht="12.75">
      <c r="A145" s="2"/>
      <c r="B145" s="2"/>
      <c r="C145" s="2"/>
      <c r="D145" s="2"/>
      <c r="E145" s="2"/>
    </row>
    <row r="146" spans="1:5" s="21" customFormat="1" ht="12.75">
      <c r="A146" s="2"/>
      <c r="B146" s="2"/>
      <c r="C146" s="2"/>
      <c r="D146" s="2"/>
      <c r="E146" s="2"/>
    </row>
    <row r="147" spans="1:5" s="21" customFormat="1" ht="12.75">
      <c r="A147" s="2"/>
      <c r="B147" s="2"/>
      <c r="C147" s="2"/>
      <c r="D147" s="2"/>
      <c r="E147" s="2"/>
    </row>
    <row r="148" spans="1:5" s="21" customFormat="1" ht="12.75">
      <c r="A148" s="2"/>
      <c r="B148" s="2"/>
      <c r="C148" s="2"/>
      <c r="D148" s="2"/>
      <c r="E148" s="2"/>
    </row>
    <row r="149" spans="1:5" s="21" customFormat="1" ht="12.75">
      <c r="A149" s="2"/>
      <c r="B149" s="2"/>
      <c r="C149" s="2"/>
      <c r="D149" s="2"/>
      <c r="E149" s="2"/>
    </row>
    <row r="150" spans="1:5" s="21" customFormat="1" ht="12.75">
      <c r="A150" s="2"/>
      <c r="B150" s="2"/>
      <c r="C150" s="2"/>
      <c r="D150" s="2"/>
      <c r="E150" s="2"/>
    </row>
    <row r="151" spans="1:5" s="21" customFormat="1" ht="12.75">
      <c r="A151" s="2"/>
      <c r="B151" s="2"/>
      <c r="C151" s="2"/>
      <c r="D151" s="2"/>
      <c r="E151" s="2"/>
    </row>
    <row r="152" spans="1:5" s="21" customFormat="1" ht="12.75">
      <c r="A152" s="2"/>
      <c r="B152" s="2"/>
      <c r="C152" s="2"/>
      <c r="D152" s="2"/>
      <c r="E152" s="2"/>
    </row>
    <row r="153" spans="1:5" s="21" customFormat="1" ht="12.75">
      <c r="A153" s="2"/>
      <c r="B153" s="2"/>
      <c r="C153" s="2"/>
      <c r="D153" s="2"/>
      <c r="E153" s="2"/>
    </row>
    <row r="154" spans="1:5" s="21" customFormat="1" ht="12.75">
      <c r="A154" s="2"/>
      <c r="B154" s="2"/>
      <c r="C154" s="2"/>
      <c r="D154" s="2"/>
      <c r="E154" s="2"/>
    </row>
    <row r="155" spans="1:5" s="21" customFormat="1" ht="12.75">
      <c r="A155" s="2"/>
      <c r="B155" s="2"/>
      <c r="C155" s="2"/>
      <c r="D155" s="2"/>
      <c r="E155" s="2"/>
    </row>
    <row r="156" spans="1:5" s="21" customFormat="1" ht="12.75">
      <c r="A156" s="2"/>
      <c r="B156" s="2"/>
      <c r="C156" s="2"/>
      <c r="D156" s="2"/>
      <c r="E156" s="2"/>
    </row>
    <row r="157" spans="1:5" s="21" customFormat="1" ht="12.75">
      <c r="A157" s="2"/>
      <c r="B157" s="2"/>
      <c r="C157" s="2"/>
      <c r="D157" s="2"/>
      <c r="E157" s="2"/>
    </row>
    <row r="158" spans="1:5" s="21" customFormat="1" ht="12.75">
      <c r="A158" s="2"/>
      <c r="B158" s="2"/>
      <c r="C158" s="2"/>
      <c r="D158" s="2"/>
      <c r="E158" s="2"/>
    </row>
    <row r="159" spans="1:5" s="21" customFormat="1" ht="12.75">
      <c r="A159" s="2"/>
      <c r="B159" s="2"/>
      <c r="C159" s="2"/>
      <c r="D159" s="2"/>
      <c r="E159" s="2"/>
    </row>
    <row r="160" spans="1:5" s="21" customFormat="1" ht="12.75">
      <c r="A160" s="2"/>
      <c r="B160" s="2"/>
      <c r="C160" s="2"/>
      <c r="D160" s="2"/>
      <c r="E160" s="2"/>
    </row>
    <row r="161" spans="1:5" s="21" customFormat="1" ht="12.75">
      <c r="A161" s="2"/>
      <c r="B161" s="2"/>
      <c r="C161" s="2"/>
      <c r="D161" s="2"/>
      <c r="E161" s="2"/>
    </row>
    <row r="162" spans="1:5" s="21" customFormat="1" ht="12.75">
      <c r="A162" s="2"/>
      <c r="B162" s="2"/>
      <c r="C162" s="2"/>
      <c r="D162" s="2"/>
      <c r="E162" s="2"/>
    </row>
    <row r="163" spans="1:5" s="21" customFormat="1" ht="12.75">
      <c r="A163" s="2"/>
      <c r="B163" s="2"/>
      <c r="C163" s="2"/>
      <c r="D163" s="2"/>
      <c r="E163" s="2"/>
    </row>
    <row r="164" spans="1:5" s="21" customFormat="1" ht="12.75">
      <c r="A164" s="2"/>
      <c r="B164" s="2"/>
      <c r="C164" s="2"/>
      <c r="D164" s="2"/>
      <c r="E164" s="2"/>
    </row>
    <row r="165" spans="1:5" s="21" customFormat="1" ht="12.75">
      <c r="A165" s="2"/>
      <c r="B165" s="2"/>
      <c r="C165" s="2"/>
      <c r="D165" s="2"/>
      <c r="E165" s="2"/>
    </row>
    <row r="166" spans="1:5" s="21" customFormat="1" ht="12.75">
      <c r="A166" s="2"/>
      <c r="B166" s="2"/>
      <c r="C166" s="2"/>
      <c r="D166" s="2"/>
      <c r="E166" s="2"/>
    </row>
    <row r="167" spans="1:5" s="21" customFormat="1" ht="12.75">
      <c r="A167" s="2"/>
      <c r="B167" s="2"/>
      <c r="C167" s="2"/>
      <c r="D167" s="2"/>
      <c r="E167" s="2"/>
    </row>
    <row r="168" spans="1:5" s="21" customFormat="1" ht="12.75">
      <c r="A168" s="2"/>
      <c r="B168" s="2"/>
      <c r="C168" s="2"/>
      <c r="D168" s="2"/>
      <c r="E168" s="2"/>
    </row>
    <row r="169" spans="1:5" s="21" customFormat="1" ht="12.75">
      <c r="A169" s="2"/>
      <c r="B169" s="2"/>
      <c r="C169" s="2"/>
      <c r="D169" s="2"/>
      <c r="E169" s="2"/>
    </row>
    <row r="170" spans="1:5" s="21" customFormat="1" ht="12.75">
      <c r="A170" s="2"/>
      <c r="B170" s="2"/>
      <c r="C170" s="2"/>
      <c r="D170" s="2"/>
      <c r="E170" s="2"/>
    </row>
    <row r="171" spans="1:5" s="21" customFormat="1" ht="12.75">
      <c r="A171" s="2"/>
      <c r="B171" s="2"/>
      <c r="C171" s="2"/>
      <c r="D171" s="2"/>
      <c r="E171" s="2"/>
    </row>
    <row r="172" spans="1:5" s="21" customFormat="1" ht="12.75">
      <c r="A172" s="2"/>
      <c r="B172" s="2"/>
      <c r="C172" s="2"/>
      <c r="D172" s="2"/>
      <c r="E172" s="2"/>
    </row>
    <row r="173" spans="1:5" s="21" customFormat="1" ht="12.75">
      <c r="A173" s="2"/>
      <c r="B173" s="2"/>
      <c r="C173" s="2"/>
      <c r="D173" s="2"/>
      <c r="E173" s="2"/>
    </row>
    <row r="174" spans="1:5" s="21" customFormat="1" ht="12.75">
      <c r="A174" s="2"/>
      <c r="B174" s="2"/>
      <c r="C174" s="2"/>
      <c r="D174" s="2"/>
      <c r="E174" s="2"/>
    </row>
    <row r="175" spans="1:5" s="21" customFormat="1" ht="12.75">
      <c r="A175" s="2"/>
      <c r="B175" s="2"/>
      <c r="C175" s="2"/>
      <c r="D175" s="2"/>
      <c r="E175" s="2"/>
    </row>
    <row r="176" spans="1:5" s="21" customFormat="1" ht="12.75">
      <c r="A176" s="2"/>
      <c r="B176" s="2"/>
      <c r="C176" s="2"/>
      <c r="D176" s="2"/>
      <c r="E176" s="2"/>
    </row>
    <row r="177" spans="1:5" s="21" customFormat="1" ht="12.75">
      <c r="A177" s="2"/>
      <c r="B177" s="2"/>
      <c r="C177" s="2"/>
      <c r="D177" s="2"/>
      <c r="E177" s="2"/>
    </row>
    <row r="178" spans="1:5" s="21" customFormat="1" ht="12.75">
      <c r="A178" s="2"/>
      <c r="B178" s="2"/>
      <c r="C178" s="2"/>
      <c r="D178" s="2"/>
      <c r="E178" s="2"/>
    </row>
    <row r="179" spans="1:5" s="21" customFormat="1" ht="12.75">
      <c r="A179" s="2"/>
      <c r="B179" s="2"/>
      <c r="C179" s="2"/>
      <c r="D179" s="2"/>
      <c r="E179" s="2"/>
    </row>
    <row r="180" spans="1:5" s="21" customFormat="1" ht="12.75">
      <c r="A180" s="2"/>
      <c r="B180" s="2"/>
      <c r="C180" s="2"/>
      <c r="D180" s="2"/>
      <c r="E180" s="2"/>
    </row>
    <row r="181" spans="1:5" s="21" customFormat="1" ht="12.75">
      <c r="A181" s="2"/>
      <c r="B181" s="2"/>
      <c r="C181" s="2"/>
      <c r="D181" s="2"/>
      <c r="E181" s="2"/>
    </row>
    <row r="182" spans="1:5" s="21" customFormat="1" ht="12.75">
      <c r="A182" s="2"/>
      <c r="B182" s="2"/>
      <c r="C182" s="2"/>
      <c r="D182" s="2"/>
      <c r="E182" s="2"/>
    </row>
    <row r="183" spans="1:5" s="21" customFormat="1" ht="12.75">
      <c r="A183" s="2"/>
      <c r="B183" s="2"/>
      <c r="C183" s="2"/>
      <c r="D183" s="2"/>
      <c r="E183" s="2"/>
    </row>
    <row r="184" spans="1:5" s="21" customFormat="1" ht="12.75">
      <c r="A184" s="2"/>
      <c r="B184" s="2"/>
      <c r="C184" s="2"/>
      <c r="D184" s="2"/>
      <c r="E184" s="2"/>
    </row>
    <row r="185" spans="1:5" s="21" customFormat="1" ht="12.75">
      <c r="A185" s="2"/>
      <c r="B185" s="2"/>
      <c r="C185" s="2"/>
      <c r="D185" s="2"/>
      <c r="E185" s="2"/>
    </row>
    <row r="186" spans="1:5" s="21" customFormat="1" ht="12.75">
      <c r="A186" s="2"/>
      <c r="B186" s="2"/>
      <c r="C186" s="2"/>
      <c r="D186" s="2"/>
      <c r="E186" s="2"/>
    </row>
    <row r="187" spans="1:5" s="21" customFormat="1" ht="12.75">
      <c r="A187" s="2"/>
      <c r="B187" s="2"/>
      <c r="C187" s="2"/>
      <c r="D187" s="2"/>
      <c r="E187" s="2"/>
    </row>
    <row r="188" spans="1:5" s="21" customFormat="1" ht="12.75">
      <c r="A188" s="2"/>
      <c r="B188" s="2"/>
      <c r="C188" s="2"/>
      <c r="D188" s="2"/>
      <c r="E188" s="2"/>
    </row>
    <row r="189" spans="1:5" s="21" customFormat="1" ht="12.75">
      <c r="A189" s="2"/>
      <c r="B189" s="2"/>
      <c r="C189" s="2"/>
      <c r="D189" s="2"/>
      <c r="E189" s="2"/>
    </row>
    <row r="190" spans="1:5" s="21" customFormat="1" ht="12.75">
      <c r="A190" s="2"/>
      <c r="B190" s="2"/>
      <c r="C190" s="2"/>
      <c r="D190" s="2"/>
      <c r="E190" s="2"/>
    </row>
    <row r="191" spans="1:5" s="21" customFormat="1" ht="12.75">
      <c r="A191" s="2"/>
      <c r="B191" s="2"/>
      <c r="C191" s="2"/>
      <c r="D191" s="2"/>
      <c r="E191" s="2"/>
    </row>
    <row r="192" spans="1:5" s="21" customFormat="1" ht="12.75">
      <c r="A192" s="2"/>
      <c r="B192" s="2"/>
      <c r="C192" s="2"/>
      <c r="D192" s="2"/>
      <c r="E192" s="2"/>
    </row>
    <row r="193" spans="1:5" s="21" customFormat="1" ht="12.75">
      <c r="A193" s="2"/>
      <c r="B193" s="2"/>
      <c r="C193" s="2"/>
      <c r="D193" s="2"/>
      <c r="E193" s="2"/>
    </row>
    <row r="194" spans="1:5" s="21" customFormat="1" ht="12.75">
      <c r="A194" s="2"/>
      <c r="B194" s="2"/>
      <c r="C194" s="2"/>
      <c r="D194" s="2"/>
      <c r="E194" s="2"/>
    </row>
    <row r="195" spans="1:5" s="21" customFormat="1" ht="12.75">
      <c r="A195" s="2"/>
      <c r="B195" s="2"/>
      <c r="C195" s="2"/>
      <c r="D195" s="2"/>
      <c r="E195" s="2"/>
    </row>
    <row r="196" spans="1:5" s="21" customFormat="1" ht="12.75">
      <c r="A196" s="2"/>
      <c r="B196" s="2"/>
      <c r="C196" s="2"/>
      <c r="D196" s="2"/>
      <c r="E196" s="2"/>
    </row>
    <row r="197" spans="1:5" s="21" customFormat="1" ht="12.75">
      <c r="A197" s="2"/>
      <c r="B197" s="2"/>
      <c r="C197" s="2"/>
      <c r="D197" s="2"/>
      <c r="E197" s="2"/>
    </row>
    <row r="198" spans="1:5" s="21" customFormat="1" ht="12.75">
      <c r="A198" s="2"/>
      <c r="B198" s="2"/>
      <c r="C198" s="2"/>
      <c r="D198" s="2"/>
      <c r="E198" s="2"/>
    </row>
    <row r="199" spans="1:5" s="21" customFormat="1" ht="12.75">
      <c r="A199" s="2"/>
      <c r="B199" s="2"/>
      <c r="C199" s="2"/>
      <c r="D199" s="2"/>
      <c r="E199" s="2"/>
    </row>
    <row r="200" spans="1:5" s="21" customFormat="1" ht="12.75">
      <c r="A200" s="2"/>
      <c r="B200" s="2"/>
      <c r="C200" s="2"/>
      <c r="D200" s="2"/>
      <c r="E200" s="2"/>
    </row>
    <row r="201" spans="1:5" s="21" customFormat="1" ht="12.75">
      <c r="A201" s="2"/>
      <c r="B201" s="2"/>
      <c r="C201" s="2"/>
      <c r="D201" s="2"/>
      <c r="E201" s="2"/>
    </row>
    <row r="202" spans="1:5" s="21" customFormat="1" ht="12.75">
      <c r="A202" s="2"/>
      <c r="B202" s="2"/>
      <c r="C202" s="2"/>
      <c r="D202" s="2"/>
      <c r="E202" s="2"/>
    </row>
    <row r="203" spans="1:5" s="21" customFormat="1" ht="12.75">
      <c r="A203" s="2"/>
      <c r="B203" s="2"/>
      <c r="C203" s="2"/>
      <c r="D203" s="2"/>
      <c r="E203" s="2"/>
    </row>
    <row r="204" spans="1:5" s="21" customFormat="1" ht="12.75">
      <c r="A204" s="2"/>
      <c r="B204" s="2"/>
      <c r="C204" s="2"/>
      <c r="D204" s="2"/>
      <c r="E204" s="2"/>
    </row>
    <row r="205" spans="1:5" s="21" customFormat="1" ht="12.75">
      <c r="A205" s="2"/>
      <c r="B205" s="2"/>
      <c r="C205" s="2"/>
      <c r="D205" s="2"/>
      <c r="E205" s="2"/>
    </row>
    <row r="206" spans="1:5" s="21" customFormat="1" ht="12.75">
      <c r="A206" s="2"/>
      <c r="B206" s="2"/>
      <c r="C206" s="2"/>
      <c r="D206" s="2"/>
      <c r="E206" s="2"/>
    </row>
    <row r="207" spans="1:5" s="21" customFormat="1" ht="12.75">
      <c r="A207" s="2"/>
      <c r="B207" s="2"/>
      <c r="C207" s="2"/>
      <c r="D207" s="2"/>
      <c r="E207" s="2"/>
    </row>
    <row r="208" spans="1:5" s="21" customFormat="1" ht="12.75">
      <c r="A208" s="2"/>
      <c r="B208" s="2"/>
      <c r="C208" s="2"/>
      <c r="D208" s="2"/>
      <c r="E208" s="2"/>
    </row>
    <row r="209" spans="1:5" s="21" customFormat="1" ht="12.75">
      <c r="A209" s="2"/>
      <c r="B209" s="2"/>
      <c r="C209" s="2"/>
      <c r="D209" s="2"/>
      <c r="E209" s="2"/>
    </row>
    <row r="210" spans="1:5" s="21" customFormat="1" ht="12.75">
      <c r="A210" s="2"/>
      <c r="B210" s="2"/>
      <c r="C210" s="2"/>
      <c r="D210" s="2"/>
      <c r="E210" s="2"/>
    </row>
    <row r="211" spans="1:5" s="21" customFormat="1" ht="12.75">
      <c r="A211" s="2"/>
      <c r="B211" s="2"/>
      <c r="C211" s="2"/>
      <c r="D211" s="2"/>
      <c r="E211" s="2"/>
    </row>
    <row r="212" spans="1:5" s="21" customFormat="1" ht="12.75">
      <c r="A212" s="2"/>
      <c r="B212" s="2"/>
      <c r="C212" s="2"/>
      <c r="D212" s="2"/>
      <c r="E212" s="2"/>
    </row>
    <row r="213" spans="1:5" s="21" customFormat="1" ht="12.75">
      <c r="A213" s="2"/>
      <c r="B213" s="2"/>
      <c r="C213" s="2"/>
      <c r="D213" s="2"/>
      <c r="E213" s="2"/>
    </row>
    <row r="214" spans="1:5" s="21" customFormat="1" ht="12.75">
      <c r="A214" s="2"/>
      <c r="B214" s="2"/>
      <c r="C214" s="2"/>
      <c r="D214" s="2"/>
      <c r="E214" s="2"/>
    </row>
    <row r="215" spans="1:5" s="21" customFormat="1" ht="12.75">
      <c r="A215" s="2"/>
      <c r="B215" s="2"/>
      <c r="C215" s="2"/>
      <c r="D215" s="2"/>
      <c r="E215" s="2"/>
    </row>
    <row r="216" spans="1:5" s="21" customFormat="1" ht="12.75">
      <c r="A216" s="2"/>
      <c r="B216" s="2"/>
      <c r="C216" s="2"/>
      <c r="D216" s="2"/>
      <c r="E216" s="2"/>
    </row>
    <row r="217" spans="1:5" s="21" customFormat="1" ht="12.75">
      <c r="A217" s="2"/>
      <c r="B217" s="2"/>
      <c r="C217" s="2"/>
      <c r="D217" s="2"/>
      <c r="E217" s="2"/>
    </row>
    <row r="218" spans="1:5" s="21" customFormat="1" ht="12.75">
      <c r="A218" s="2"/>
      <c r="B218" s="2"/>
      <c r="C218" s="2"/>
      <c r="D218" s="2"/>
      <c r="E218" s="2"/>
    </row>
    <row r="219" spans="1:5" s="21" customFormat="1" ht="12.75">
      <c r="A219" s="2"/>
      <c r="B219" s="2"/>
      <c r="C219" s="2"/>
      <c r="D219" s="2"/>
      <c r="E219" s="2"/>
    </row>
    <row r="220" spans="1:5" s="21" customFormat="1" ht="12.75">
      <c r="A220" s="2"/>
      <c r="B220" s="2"/>
      <c r="C220" s="2"/>
      <c r="D220" s="2"/>
      <c r="E220" s="2"/>
    </row>
    <row r="221" spans="1:5" s="21" customFormat="1" ht="12.75">
      <c r="A221" s="2"/>
      <c r="B221" s="2"/>
      <c r="C221" s="2"/>
      <c r="D221" s="2"/>
      <c r="E221" s="2"/>
    </row>
    <row r="222" spans="1:5" s="21" customFormat="1" ht="12.75">
      <c r="A222" s="2"/>
      <c r="B222" s="2"/>
      <c r="C222" s="2"/>
      <c r="D222" s="2"/>
      <c r="E222" s="2"/>
    </row>
    <row r="223" spans="1:5" s="21" customFormat="1" ht="12.75">
      <c r="A223" s="2"/>
      <c r="B223" s="2"/>
      <c r="C223" s="2"/>
      <c r="D223" s="2"/>
      <c r="E223" s="2"/>
    </row>
    <row r="224" spans="1:5" s="21" customFormat="1" ht="12.75">
      <c r="A224" s="2"/>
      <c r="B224" s="2"/>
      <c r="C224" s="2"/>
      <c r="D224" s="2"/>
      <c r="E224" s="2"/>
    </row>
    <row r="225" spans="1:5" s="21" customFormat="1" ht="12.75">
      <c r="A225" s="2"/>
      <c r="B225" s="2"/>
      <c r="C225" s="2"/>
      <c r="D225" s="2"/>
      <c r="E225" s="2"/>
    </row>
    <row r="226" spans="1:5" s="21" customFormat="1" ht="12.75">
      <c r="A226" s="2"/>
      <c r="B226" s="2"/>
      <c r="C226" s="2"/>
      <c r="D226" s="2"/>
      <c r="E226" s="2"/>
    </row>
    <row r="227" spans="1:5" s="21" customFormat="1" ht="12.75">
      <c r="A227" s="2"/>
      <c r="B227" s="2"/>
      <c r="C227" s="2"/>
      <c r="D227" s="2"/>
      <c r="E227" s="2"/>
    </row>
    <row r="228" spans="1:5" s="21" customFormat="1" ht="12.75">
      <c r="A228" s="2"/>
      <c r="B228" s="2"/>
      <c r="C228" s="2"/>
      <c r="D228" s="2"/>
      <c r="E228" s="2"/>
    </row>
    <row r="229" spans="1:5" s="21" customFormat="1" ht="12.75">
      <c r="A229" s="2"/>
      <c r="B229" s="2"/>
      <c r="C229" s="2"/>
      <c r="D229" s="2"/>
      <c r="E229" s="2"/>
    </row>
    <row r="230" spans="1:5" s="21" customFormat="1" ht="12.75">
      <c r="A230" s="2"/>
      <c r="B230" s="2"/>
      <c r="C230" s="2"/>
      <c r="D230" s="2"/>
      <c r="E230" s="2"/>
    </row>
    <row r="231" spans="1:5" s="21" customFormat="1" ht="12.75">
      <c r="A231" s="2"/>
      <c r="B231" s="2"/>
      <c r="C231" s="2"/>
      <c r="D231" s="2"/>
      <c r="E231" s="2"/>
    </row>
    <row r="232" spans="1:5" s="21" customFormat="1" ht="12.75">
      <c r="A232" s="2"/>
      <c r="B232" s="2"/>
      <c r="C232" s="2"/>
      <c r="D232" s="2"/>
      <c r="E232" s="2"/>
    </row>
    <row r="233" spans="1:5" s="21" customFormat="1" ht="12.75">
      <c r="A233" s="2"/>
      <c r="B233" s="2"/>
      <c r="C233" s="2"/>
      <c r="D233" s="2"/>
      <c r="E233" s="2"/>
    </row>
    <row r="234" spans="1:5" s="21" customFormat="1" ht="12.75">
      <c r="A234" s="2"/>
      <c r="B234" s="2"/>
      <c r="C234" s="2"/>
      <c r="D234" s="2"/>
      <c r="E234" s="2"/>
    </row>
    <row r="235" spans="1:5" s="21" customFormat="1" ht="12.75">
      <c r="A235" s="2"/>
      <c r="B235" s="2"/>
      <c r="C235" s="2"/>
      <c r="D235" s="2"/>
      <c r="E235" s="2"/>
    </row>
    <row r="236" spans="1:5" s="21" customFormat="1" ht="12.75">
      <c r="A236" s="2"/>
      <c r="B236" s="2"/>
      <c r="C236" s="2"/>
      <c r="D236" s="2"/>
      <c r="E236" s="2"/>
    </row>
    <row r="237" spans="1:5" s="21" customFormat="1" ht="12.75">
      <c r="A237" s="2"/>
      <c r="B237" s="2"/>
      <c r="C237" s="2"/>
      <c r="D237" s="2"/>
      <c r="E237" s="2"/>
    </row>
    <row r="238" spans="1:5" s="21" customFormat="1" ht="12.75">
      <c r="A238" s="2"/>
      <c r="B238" s="2"/>
      <c r="C238" s="2"/>
      <c r="D238" s="2"/>
      <c r="E238" s="2"/>
    </row>
    <row r="239" spans="1:5" s="21" customFormat="1" ht="12.75">
      <c r="A239" s="2"/>
      <c r="B239" s="2"/>
      <c r="C239" s="2"/>
      <c r="D239" s="2"/>
      <c r="E239" s="2"/>
    </row>
    <row r="240" spans="1:5" s="21" customFormat="1" ht="12.75">
      <c r="A240" s="2"/>
      <c r="B240" s="2"/>
      <c r="C240" s="2"/>
      <c r="D240" s="2"/>
      <c r="E240" s="2"/>
    </row>
    <row r="241" spans="1:5" s="21" customFormat="1" ht="12.75">
      <c r="A241" s="2"/>
      <c r="B241" s="2"/>
      <c r="C241" s="2"/>
      <c r="D241" s="2"/>
      <c r="E241" s="2"/>
    </row>
    <row r="242" spans="1:5" s="21" customFormat="1" ht="12.75">
      <c r="A242" s="2"/>
      <c r="B242" s="2"/>
      <c r="C242" s="2"/>
      <c r="D242" s="2"/>
      <c r="E242" s="2"/>
    </row>
    <row r="243" spans="1:5" s="21" customFormat="1" ht="12.75">
      <c r="A243" s="2"/>
      <c r="B243" s="2"/>
      <c r="C243" s="2"/>
      <c r="D243" s="2"/>
      <c r="E243" s="2"/>
    </row>
    <row r="244" spans="1:5" s="21" customFormat="1" ht="12.75">
      <c r="A244" s="2"/>
      <c r="B244" s="2"/>
      <c r="C244" s="2"/>
      <c r="D244" s="2"/>
      <c r="E244" s="2"/>
    </row>
    <row r="245" spans="1:5" s="21" customFormat="1" ht="12.75">
      <c r="A245" s="2"/>
      <c r="B245" s="2"/>
      <c r="C245" s="2"/>
      <c r="D245" s="2"/>
      <c r="E245" s="2"/>
    </row>
    <row r="246" spans="1:5" s="21" customFormat="1" ht="12.75">
      <c r="A246" s="2"/>
      <c r="B246" s="2"/>
      <c r="C246" s="2"/>
      <c r="D246" s="2"/>
      <c r="E246" s="2"/>
    </row>
    <row r="247" spans="1:5" s="21" customFormat="1" ht="12.75">
      <c r="A247" s="2"/>
      <c r="B247" s="2"/>
      <c r="C247" s="2"/>
      <c r="D247" s="2"/>
      <c r="E247" s="2"/>
    </row>
    <row r="248" spans="1:5" s="21" customFormat="1" ht="12.75">
      <c r="A248" s="2"/>
      <c r="B248" s="2"/>
      <c r="C248" s="2"/>
      <c r="D248" s="2"/>
      <c r="E248" s="2"/>
    </row>
    <row r="249" spans="1:5" s="21" customFormat="1" ht="12.75">
      <c r="A249" s="2"/>
      <c r="B249" s="2"/>
      <c r="C249" s="2"/>
      <c r="D249" s="2"/>
      <c r="E249" s="2"/>
    </row>
    <row r="250" spans="1:5" s="21" customFormat="1" ht="12.75">
      <c r="A250" s="2"/>
      <c r="B250" s="2"/>
      <c r="C250" s="2"/>
      <c r="D250" s="2"/>
      <c r="E250" s="2"/>
    </row>
    <row r="251" spans="1:5" s="21" customFormat="1" ht="12.75">
      <c r="A251" s="2"/>
      <c r="B251" s="2"/>
      <c r="C251" s="2"/>
      <c r="D251" s="2"/>
      <c r="E251" s="2"/>
    </row>
    <row r="252" spans="1:5" s="21" customFormat="1" ht="12.75">
      <c r="A252" s="2"/>
      <c r="B252" s="2"/>
      <c r="C252" s="2"/>
      <c r="D252" s="2"/>
      <c r="E252" s="2"/>
    </row>
    <row r="253" spans="1:5" s="21" customFormat="1" ht="12.75">
      <c r="A253" s="2"/>
      <c r="B253" s="2"/>
      <c r="C253" s="2"/>
      <c r="D253" s="2"/>
      <c r="E253" s="2"/>
    </row>
    <row r="254" spans="1:5" s="21" customFormat="1" ht="12.75">
      <c r="A254" s="2"/>
      <c r="B254" s="2"/>
      <c r="C254" s="2"/>
      <c r="D254" s="2"/>
      <c r="E254" s="2"/>
    </row>
    <row r="255" spans="1:5" s="21" customFormat="1" ht="12.75">
      <c r="A255" s="2"/>
      <c r="B255" s="2"/>
      <c r="C255" s="2"/>
      <c r="D255" s="2"/>
      <c r="E255" s="2"/>
    </row>
    <row r="256" spans="1:5" s="21" customFormat="1" ht="12.75">
      <c r="A256" s="2"/>
      <c r="B256" s="2"/>
      <c r="C256" s="2"/>
      <c r="D256" s="2"/>
      <c r="E256" s="2"/>
    </row>
    <row r="257" spans="1:5" s="21" customFormat="1" ht="12.75">
      <c r="A257" s="2"/>
      <c r="B257" s="2"/>
      <c r="C257" s="2"/>
      <c r="D257" s="2"/>
      <c r="E257" s="2"/>
    </row>
    <row r="258" spans="1:5" s="21" customFormat="1" ht="12.75">
      <c r="A258" s="2"/>
      <c r="B258" s="2"/>
      <c r="C258" s="2"/>
      <c r="D258" s="2"/>
      <c r="E258" s="2"/>
    </row>
    <row r="259" spans="1:5" s="21" customFormat="1" ht="12.75">
      <c r="A259" s="2"/>
      <c r="B259" s="2"/>
      <c r="C259" s="2"/>
      <c r="D259" s="2"/>
      <c r="E259" s="2"/>
    </row>
    <row r="260" spans="1:5" s="21" customFormat="1" ht="12.75">
      <c r="A260" s="2"/>
      <c r="B260" s="2"/>
      <c r="C260" s="2"/>
      <c r="D260" s="2"/>
      <c r="E260" s="2"/>
    </row>
    <row r="261" spans="1:5" s="21" customFormat="1" ht="12.75">
      <c r="A261" s="2"/>
      <c r="B261" s="2"/>
      <c r="C261" s="2"/>
      <c r="D261" s="2"/>
      <c r="E261" s="2"/>
    </row>
    <row r="262" spans="1:5" s="21" customFormat="1" ht="12.75">
      <c r="A262" s="2"/>
      <c r="B262" s="2"/>
      <c r="C262" s="2"/>
      <c r="D262" s="2"/>
      <c r="E262" s="2"/>
    </row>
    <row r="263" spans="1:5" s="21" customFormat="1" ht="12.75">
      <c r="A263" s="2"/>
      <c r="B263" s="2"/>
      <c r="C263" s="2"/>
      <c r="D263" s="2"/>
      <c r="E263" s="2"/>
    </row>
    <row r="264" spans="1:5" s="21" customFormat="1" ht="12.75">
      <c r="A264" s="2"/>
      <c r="B264" s="2"/>
      <c r="C264" s="2"/>
      <c r="D264" s="2"/>
      <c r="E264" s="2"/>
    </row>
    <row r="265" spans="1:5" s="21" customFormat="1" ht="12.75">
      <c r="A265" s="2"/>
      <c r="B265" s="2"/>
      <c r="C265" s="2"/>
      <c r="D265" s="2"/>
      <c r="E265" s="2"/>
    </row>
    <row r="266" spans="1:5" s="21" customFormat="1" ht="12.75">
      <c r="A266" s="2"/>
      <c r="B266" s="2"/>
      <c r="C266" s="2"/>
      <c r="D266" s="2"/>
      <c r="E266" s="2"/>
    </row>
    <row r="267" spans="1:5" s="21" customFormat="1" ht="12.75">
      <c r="A267" s="2"/>
      <c r="B267" s="2"/>
      <c r="C267" s="2"/>
      <c r="D267" s="2"/>
      <c r="E267" s="2"/>
    </row>
    <row r="268" spans="1:5" s="21" customFormat="1" ht="12.75">
      <c r="A268" s="2"/>
      <c r="B268" s="2"/>
      <c r="C268" s="2"/>
      <c r="D268" s="2"/>
      <c r="E268" s="2"/>
    </row>
    <row r="269" spans="1:5" s="21" customFormat="1" ht="12.75">
      <c r="A269" s="2"/>
      <c r="B269" s="2"/>
      <c r="C269" s="2"/>
      <c r="D269" s="2"/>
      <c r="E269" s="2"/>
    </row>
    <row r="270" spans="1:5" s="21" customFormat="1" ht="12.75">
      <c r="A270" s="2"/>
      <c r="B270" s="2"/>
      <c r="C270" s="2"/>
      <c r="D270" s="2"/>
      <c r="E270" s="2"/>
    </row>
    <row r="271" spans="1:5" s="21" customFormat="1" ht="12.75">
      <c r="A271" s="2"/>
      <c r="B271" s="2"/>
      <c r="C271" s="2"/>
      <c r="D271" s="2"/>
      <c r="E271" s="2"/>
    </row>
    <row r="272" spans="1:5" s="21" customFormat="1" ht="12.75">
      <c r="A272" s="2"/>
      <c r="B272" s="2"/>
      <c r="C272" s="2"/>
      <c r="D272" s="2"/>
      <c r="E272" s="2"/>
    </row>
    <row r="273" spans="1:5" s="21" customFormat="1" ht="12.75">
      <c r="A273" s="2"/>
      <c r="B273" s="2"/>
      <c r="C273" s="2"/>
      <c r="D273" s="2"/>
      <c r="E273" s="2"/>
    </row>
    <row r="274" spans="1:5" s="21" customFormat="1" ht="12.75">
      <c r="A274" s="2"/>
      <c r="B274" s="2"/>
      <c r="C274" s="2"/>
      <c r="D274" s="2"/>
      <c r="E274" s="2"/>
    </row>
    <row r="275" spans="1:5" s="21" customFormat="1" ht="12.75">
      <c r="A275" s="2"/>
      <c r="B275" s="2"/>
      <c r="C275" s="2"/>
      <c r="D275" s="2"/>
      <c r="E275" s="2"/>
    </row>
    <row r="276" spans="1:5" s="21" customFormat="1" ht="12.75">
      <c r="A276" s="2"/>
      <c r="B276" s="2"/>
      <c r="C276" s="2"/>
      <c r="D276" s="2"/>
      <c r="E276" s="2"/>
    </row>
    <row r="277" spans="1:5" s="21" customFormat="1" ht="12.75">
      <c r="A277" s="2"/>
      <c r="B277" s="2"/>
      <c r="C277" s="2"/>
      <c r="D277" s="2"/>
      <c r="E277" s="2"/>
    </row>
    <row r="278" spans="1:5" s="21" customFormat="1" ht="12.75">
      <c r="A278" s="2"/>
      <c r="B278" s="2"/>
      <c r="C278" s="2"/>
      <c r="D278" s="2"/>
      <c r="E278" s="2"/>
    </row>
    <row r="279" spans="1:5" s="21" customFormat="1" ht="12.75">
      <c r="A279" s="2"/>
      <c r="B279" s="2"/>
      <c r="C279" s="2"/>
      <c r="D279" s="2"/>
      <c r="E279" s="2"/>
    </row>
    <row r="280" spans="1:5" s="21" customFormat="1" ht="12.75">
      <c r="A280" s="2"/>
      <c r="B280" s="2"/>
      <c r="C280" s="2"/>
      <c r="D280" s="2"/>
      <c r="E280" s="2"/>
    </row>
    <row r="281" spans="1:5" s="21" customFormat="1" ht="12.75">
      <c r="A281" s="2"/>
      <c r="B281" s="2"/>
      <c r="C281" s="2"/>
      <c r="D281" s="2"/>
      <c r="E281" s="2"/>
    </row>
    <row r="282" spans="1:5" s="21" customFormat="1" ht="12.75">
      <c r="A282" s="2"/>
      <c r="B282" s="2"/>
      <c r="C282" s="2"/>
      <c r="D282" s="2"/>
      <c r="E282" s="2"/>
    </row>
    <row r="283" spans="1:5" s="21" customFormat="1" ht="12.75">
      <c r="A283" s="2"/>
      <c r="B283" s="2"/>
      <c r="C283" s="2"/>
      <c r="D283" s="2"/>
      <c r="E283" s="2"/>
    </row>
    <row r="284" spans="1:5" s="21" customFormat="1" ht="12.75">
      <c r="A284" s="2"/>
      <c r="B284" s="2"/>
      <c r="C284" s="2"/>
      <c r="D284" s="2"/>
      <c r="E284" s="2"/>
    </row>
    <row r="285" spans="1:5" s="21" customFormat="1" ht="12.75">
      <c r="A285" s="2"/>
      <c r="B285" s="2"/>
      <c r="C285" s="2"/>
      <c r="D285" s="2"/>
      <c r="E285" s="2"/>
    </row>
    <row r="286" spans="1:5" s="21" customFormat="1" ht="12.75">
      <c r="A286" s="2"/>
      <c r="B286" s="2"/>
      <c r="C286" s="2"/>
      <c r="D286" s="2"/>
      <c r="E286" s="2"/>
    </row>
    <row r="287" spans="1:5" s="21" customFormat="1" ht="12.75">
      <c r="A287" s="2"/>
      <c r="B287" s="2"/>
      <c r="C287" s="2"/>
      <c r="D287" s="2"/>
      <c r="E287" s="2"/>
    </row>
    <row r="288" spans="1:5" s="21" customFormat="1" ht="12.75">
      <c r="A288" s="2"/>
      <c r="B288" s="2"/>
      <c r="C288" s="2"/>
      <c r="D288" s="2"/>
      <c r="E288" s="2"/>
    </row>
    <row r="289" spans="1:5" s="21" customFormat="1" ht="12.75">
      <c r="A289" s="2"/>
      <c r="B289" s="2"/>
      <c r="C289" s="2"/>
      <c r="D289" s="2"/>
      <c r="E289" s="2"/>
    </row>
    <row r="290" spans="1:5" s="21" customFormat="1" ht="12.75">
      <c r="A290" s="2"/>
      <c r="B290" s="2"/>
      <c r="C290" s="2"/>
      <c r="D290" s="2"/>
      <c r="E290" s="2"/>
    </row>
    <row r="291" spans="1:5" s="21" customFormat="1" ht="12.75">
      <c r="A291" s="2"/>
      <c r="B291" s="2"/>
      <c r="C291" s="2"/>
      <c r="D291" s="2"/>
      <c r="E291" s="2"/>
    </row>
    <row r="292" spans="1:5" s="21" customFormat="1" ht="12.75">
      <c r="A292" s="2"/>
      <c r="B292" s="2"/>
      <c r="C292" s="2"/>
      <c r="D292" s="2"/>
      <c r="E292" s="2"/>
    </row>
    <row r="293" spans="1:5" s="21" customFormat="1" ht="12.75">
      <c r="A293" s="2"/>
      <c r="B293" s="2"/>
      <c r="C293" s="2"/>
      <c r="D293" s="2"/>
      <c r="E293" s="2"/>
    </row>
    <row r="294" spans="1:5" s="21" customFormat="1" ht="12.75">
      <c r="A294" s="2"/>
      <c r="B294" s="2"/>
      <c r="C294" s="2"/>
      <c r="D294" s="2"/>
      <c r="E294" s="2"/>
    </row>
    <row r="295" spans="1:5" s="21" customFormat="1" ht="12.75">
      <c r="A295" s="2"/>
      <c r="B295" s="2"/>
      <c r="C295" s="2"/>
      <c r="D295" s="2"/>
      <c r="E295" s="2"/>
    </row>
    <row r="296" spans="1:5" s="21" customFormat="1" ht="12.75">
      <c r="A296" s="2"/>
      <c r="B296" s="2"/>
      <c r="C296" s="2"/>
      <c r="D296" s="2"/>
      <c r="E296" s="2"/>
    </row>
    <row r="297" spans="1:5" s="21" customFormat="1" ht="12.75">
      <c r="A297" s="2"/>
      <c r="B297" s="2"/>
      <c r="C297" s="2"/>
      <c r="D297" s="2"/>
      <c r="E297" s="2"/>
    </row>
    <row r="298" spans="1:5" s="21" customFormat="1" ht="12.75">
      <c r="A298" s="2"/>
      <c r="B298" s="2"/>
      <c r="C298" s="2"/>
      <c r="D298" s="2"/>
      <c r="E298" s="2"/>
    </row>
    <row r="299" spans="1:5" s="21" customFormat="1" ht="12.75">
      <c r="A299" s="2"/>
      <c r="B299" s="2"/>
      <c r="C299" s="2"/>
      <c r="D299" s="2"/>
      <c r="E299" s="2"/>
    </row>
    <row r="300" spans="1:5" s="21" customFormat="1" ht="12.75">
      <c r="A300" s="2"/>
      <c r="B300" s="2"/>
      <c r="C300" s="2"/>
      <c r="D300" s="2"/>
      <c r="E300" s="2"/>
    </row>
    <row r="301" spans="1:5" s="21" customFormat="1" ht="12.75">
      <c r="A301" s="2"/>
      <c r="B301" s="2"/>
      <c r="C301" s="2"/>
      <c r="D301" s="2"/>
      <c r="E301" s="2"/>
    </row>
    <row r="302" spans="1:5" s="21" customFormat="1" ht="12.75">
      <c r="A302" s="2"/>
      <c r="B302" s="2"/>
      <c r="C302" s="2"/>
      <c r="D302" s="2"/>
      <c r="E302" s="2"/>
    </row>
    <row r="303" spans="1:5" s="21" customFormat="1" ht="12.75">
      <c r="A303" s="2"/>
      <c r="B303" s="2"/>
      <c r="C303" s="2"/>
      <c r="D303" s="2"/>
      <c r="E303" s="2"/>
    </row>
    <row r="304" spans="1:5" s="21" customFormat="1" ht="12.75">
      <c r="A304" s="2"/>
      <c r="B304" s="2"/>
      <c r="C304" s="2"/>
      <c r="D304" s="2"/>
      <c r="E304" s="2"/>
    </row>
    <row r="305" spans="1:5" s="21" customFormat="1" ht="12.75">
      <c r="A305" s="2"/>
      <c r="B305" s="2"/>
      <c r="C305" s="2"/>
      <c r="D305" s="2"/>
      <c r="E305" s="2"/>
    </row>
    <row r="306" spans="1:5" s="21" customFormat="1" ht="12.75">
      <c r="A306" s="2"/>
      <c r="B306" s="2"/>
      <c r="C306" s="2"/>
      <c r="D306" s="2"/>
      <c r="E306" s="2"/>
    </row>
    <row r="307" spans="1:5" s="21" customFormat="1" ht="12.75">
      <c r="A307" s="2"/>
      <c r="B307" s="2"/>
      <c r="C307" s="2"/>
      <c r="D307" s="2"/>
      <c r="E307" s="2"/>
    </row>
    <row r="308" spans="1:5" s="21" customFormat="1" ht="12.75">
      <c r="A308" s="2"/>
      <c r="B308" s="2"/>
      <c r="C308" s="2"/>
      <c r="D308" s="2"/>
      <c r="E308" s="2"/>
    </row>
    <row r="309" spans="1:5" s="21" customFormat="1" ht="12.75">
      <c r="A309" s="2"/>
      <c r="B309" s="2"/>
      <c r="C309" s="2"/>
      <c r="D309" s="2"/>
      <c r="E309" s="2"/>
    </row>
    <row r="310" spans="1:5" s="21" customFormat="1" ht="12.75">
      <c r="A310" s="2"/>
      <c r="B310" s="2"/>
      <c r="C310" s="2"/>
      <c r="D310" s="2"/>
      <c r="E310" s="2"/>
    </row>
    <row r="311" spans="1:5" s="21" customFormat="1" ht="12.75">
      <c r="A311" s="2"/>
      <c r="B311" s="2"/>
      <c r="C311" s="2"/>
      <c r="D311" s="2"/>
      <c r="E311" s="2"/>
    </row>
    <row r="312" spans="1:5" s="21" customFormat="1" ht="12.75">
      <c r="A312" s="2"/>
      <c r="B312" s="2"/>
      <c r="C312" s="2"/>
      <c r="D312" s="2"/>
      <c r="E312" s="2"/>
    </row>
    <row r="313" spans="1:5" s="21" customFormat="1" ht="12.75">
      <c r="A313" s="2"/>
      <c r="B313" s="2"/>
      <c r="C313" s="2"/>
      <c r="D313" s="2"/>
      <c r="E313" s="2"/>
    </row>
    <row r="314" spans="1:5" s="21" customFormat="1" ht="12.75">
      <c r="A314" s="2"/>
      <c r="B314" s="2"/>
      <c r="C314" s="2"/>
      <c r="D314" s="2"/>
      <c r="E314" s="2"/>
    </row>
    <row r="315" spans="1:5" s="21" customFormat="1" ht="12.75">
      <c r="A315" s="2"/>
      <c r="B315" s="2"/>
      <c r="C315" s="2"/>
      <c r="D315" s="2"/>
      <c r="E315" s="2"/>
    </row>
    <row r="316" spans="1:5" s="21" customFormat="1" ht="12.75">
      <c r="A316" s="2"/>
      <c r="B316" s="2"/>
      <c r="C316" s="2"/>
      <c r="D316" s="2"/>
      <c r="E316" s="2"/>
    </row>
    <row r="317" spans="1:5" s="21" customFormat="1" ht="12.75">
      <c r="A317" s="2"/>
      <c r="B317" s="2"/>
      <c r="C317" s="2"/>
      <c r="D317" s="2"/>
      <c r="E317" s="2"/>
    </row>
    <row r="318" spans="1:5" s="21" customFormat="1" ht="12.75">
      <c r="A318" s="2"/>
      <c r="B318" s="2"/>
      <c r="C318" s="2"/>
      <c r="D318" s="2"/>
      <c r="E318" s="2"/>
    </row>
    <row r="319" spans="1:5" s="21" customFormat="1" ht="12.75">
      <c r="A319" s="2"/>
      <c r="B319" s="2"/>
      <c r="C319" s="2"/>
      <c r="D319" s="2"/>
      <c r="E319" s="2"/>
    </row>
    <row r="320" spans="1:5" s="21" customFormat="1" ht="12.75">
      <c r="A320" s="2"/>
      <c r="B320" s="2"/>
      <c r="C320" s="2"/>
      <c r="D320" s="2"/>
      <c r="E320" s="2"/>
    </row>
    <row r="321" spans="1:5" s="21" customFormat="1" ht="12.75">
      <c r="A321" s="2"/>
      <c r="B321" s="2"/>
      <c r="C321" s="2"/>
      <c r="D321" s="2"/>
      <c r="E321" s="2"/>
    </row>
    <row r="322" spans="1:5" s="21" customFormat="1" ht="12.75">
      <c r="A322" s="2"/>
      <c r="B322" s="2"/>
      <c r="C322" s="2"/>
      <c r="D322" s="2"/>
      <c r="E322" s="2"/>
    </row>
    <row r="323" spans="1:5" s="21" customFormat="1" ht="12.75">
      <c r="A323" s="2"/>
      <c r="B323" s="2"/>
      <c r="C323" s="2"/>
      <c r="D323" s="2"/>
      <c r="E323" s="2"/>
    </row>
    <row r="324" spans="1:5" s="21" customFormat="1" ht="12.75">
      <c r="A324" s="2"/>
      <c r="B324" s="2"/>
      <c r="C324" s="2"/>
      <c r="D324" s="2"/>
      <c r="E324" s="2"/>
    </row>
    <row r="325" spans="1:5" s="21" customFormat="1" ht="12.75">
      <c r="A325" s="2"/>
      <c r="B325" s="2"/>
      <c r="C325" s="2"/>
      <c r="D325" s="2"/>
      <c r="E325" s="2"/>
    </row>
    <row r="326" spans="1:5" s="21" customFormat="1" ht="12.75">
      <c r="A326" s="2"/>
      <c r="B326" s="2"/>
      <c r="C326" s="2"/>
      <c r="D326" s="2"/>
      <c r="E326" s="2"/>
    </row>
    <row r="327" spans="1:5" s="21" customFormat="1" ht="12.75">
      <c r="A327" s="2"/>
      <c r="B327" s="2"/>
      <c r="C327" s="2"/>
      <c r="D327" s="2"/>
      <c r="E327" s="2"/>
    </row>
    <row r="328" spans="1:5" s="21" customFormat="1" ht="12.75">
      <c r="A328" s="2"/>
      <c r="B328" s="2"/>
      <c r="C328" s="2"/>
      <c r="D328" s="2"/>
      <c r="E328" s="2"/>
    </row>
    <row r="329" spans="1:5" s="21" customFormat="1" ht="12.75">
      <c r="A329" s="2"/>
      <c r="B329" s="2"/>
      <c r="C329" s="2"/>
      <c r="D329" s="2"/>
      <c r="E329" s="2"/>
    </row>
    <row r="330" spans="1:5" s="21" customFormat="1" ht="12.75">
      <c r="A330" s="2"/>
      <c r="B330" s="2"/>
      <c r="C330" s="2"/>
      <c r="D330" s="2"/>
      <c r="E330" s="2"/>
    </row>
    <row r="331" spans="1:5" s="21" customFormat="1" ht="12.75">
      <c r="A331" s="2"/>
      <c r="B331" s="2"/>
      <c r="C331" s="2"/>
      <c r="D331" s="2"/>
      <c r="E331" s="2"/>
    </row>
    <row r="332" spans="1:5" s="21" customFormat="1" ht="12.75">
      <c r="A332" s="2"/>
      <c r="B332" s="2"/>
      <c r="C332" s="2"/>
      <c r="D332" s="2"/>
      <c r="E332" s="2"/>
    </row>
    <row r="333" spans="1:5" s="21" customFormat="1" ht="12.75">
      <c r="A333" s="2"/>
      <c r="B333" s="2"/>
      <c r="C333" s="2"/>
      <c r="D333" s="2"/>
      <c r="E333" s="2"/>
    </row>
    <row r="334" spans="1:5" s="21" customFormat="1" ht="12.75">
      <c r="A334" s="2"/>
      <c r="B334" s="2"/>
      <c r="C334" s="2"/>
      <c r="D334" s="2"/>
      <c r="E334" s="2"/>
    </row>
    <row r="335" spans="1:5" s="21" customFormat="1" ht="12.75">
      <c r="A335" s="2"/>
      <c r="B335" s="2"/>
      <c r="C335" s="2"/>
      <c r="D335" s="2"/>
      <c r="E335" s="2"/>
    </row>
    <row r="336" spans="1:5" s="21" customFormat="1" ht="12.75">
      <c r="A336" s="2"/>
      <c r="B336" s="2"/>
      <c r="C336" s="2"/>
      <c r="D336" s="2"/>
      <c r="E336" s="2"/>
    </row>
    <row r="337" spans="1:5" s="21" customFormat="1" ht="12.75">
      <c r="A337" s="2"/>
      <c r="B337" s="2"/>
      <c r="C337" s="2"/>
      <c r="D337" s="2"/>
      <c r="E337" s="2"/>
    </row>
    <row r="338" spans="1:5" s="21" customFormat="1" ht="12.75">
      <c r="A338" s="2"/>
      <c r="B338" s="2"/>
      <c r="C338" s="2"/>
      <c r="D338" s="2"/>
      <c r="E338" s="2"/>
    </row>
    <row r="339" spans="1:5" s="21" customFormat="1" ht="12.75">
      <c r="A339" s="2"/>
      <c r="B339" s="2"/>
      <c r="C339" s="2"/>
      <c r="D339" s="2"/>
      <c r="E339" s="2"/>
    </row>
    <row r="340" spans="1:5" s="21" customFormat="1" ht="12.75">
      <c r="A340" s="2"/>
      <c r="B340" s="2"/>
      <c r="C340" s="2"/>
      <c r="D340" s="2"/>
      <c r="E340" s="2"/>
    </row>
    <row r="341" spans="1:5" s="21" customFormat="1" ht="12.75">
      <c r="A341" s="2"/>
      <c r="B341" s="2"/>
      <c r="C341" s="2"/>
      <c r="D341" s="2"/>
      <c r="E341" s="2"/>
    </row>
    <row r="342" spans="1:5" s="21" customFormat="1" ht="12.75">
      <c r="A342" s="2"/>
      <c r="B342" s="2"/>
      <c r="C342" s="2"/>
      <c r="D342" s="2"/>
      <c r="E342" s="2"/>
    </row>
    <row r="343" spans="1:5" s="21" customFormat="1" ht="12.75">
      <c r="A343" s="2"/>
      <c r="B343" s="2"/>
      <c r="C343" s="2"/>
      <c r="D343" s="2"/>
      <c r="E343" s="2"/>
    </row>
    <row r="344" spans="1:5" s="21" customFormat="1" ht="12.75">
      <c r="A344" s="2"/>
      <c r="B344" s="2"/>
      <c r="C344" s="2"/>
      <c r="D344" s="2"/>
      <c r="E344" s="2"/>
    </row>
    <row r="345" spans="1:5" s="21" customFormat="1" ht="12.75">
      <c r="A345" s="2"/>
      <c r="B345" s="2"/>
      <c r="C345" s="2"/>
      <c r="D345" s="2"/>
      <c r="E345" s="2"/>
    </row>
    <row r="346" spans="1:5" s="21" customFormat="1" ht="12.75">
      <c r="A346" s="2"/>
      <c r="B346" s="2"/>
      <c r="C346" s="2"/>
      <c r="D346" s="2"/>
      <c r="E346" s="2"/>
    </row>
    <row r="347" spans="1:5" s="21" customFormat="1" ht="12.75">
      <c r="A347" s="2"/>
      <c r="B347" s="2"/>
      <c r="C347" s="2"/>
      <c r="D347" s="2"/>
      <c r="E347" s="2"/>
    </row>
    <row r="348" spans="1:5" s="21" customFormat="1" ht="12.75">
      <c r="A348" s="2"/>
      <c r="B348" s="2"/>
      <c r="C348" s="2"/>
      <c r="D348" s="2"/>
      <c r="E348" s="2"/>
    </row>
    <row r="349" spans="1:5" s="21" customFormat="1" ht="12.75">
      <c r="A349" s="2"/>
      <c r="B349" s="2"/>
      <c r="C349" s="2"/>
      <c r="D349" s="2"/>
      <c r="E349" s="2"/>
    </row>
    <row r="350" spans="1:5" s="21" customFormat="1" ht="12.75">
      <c r="A350" s="2"/>
      <c r="B350" s="2"/>
      <c r="C350" s="2"/>
      <c r="D350" s="2"/>
      <c r="E350" s="2"/>
    </row>
    <row r="351" spans="1:5" s="21" customFormat="1" ht="12.75">
      <c r="A351" s="2"/>
      <c r="B351" s="2"/>
      <c r="C351" s="2"/>
      <c r="D351" s="2"/>
      <c r="E351" s="2"/>
    </row>
    <row r="352" spans="1:5" s="21" customFormat="1" ht="12.75">
      <c r="A352" s="2"/>
      <c r="B352" s="2"/>
      <c r="C352" s="2"/>
      <c r="D352" s="2"/>
      <c r="E352" s="2"/>
    </row>
    <row r="353" spans="1:5" s="21" customFormat="1" ht="12.75">
      <c r="A353" s="2"/>
      <c r="B353" s="2"/>
      <c r="C353" s="2"/>
      <c r="D353" s="2"/>
      <c r="E353" s="2"/>
    </row>
    <row r="354" spans="1:5" s="21" customFormat="1" ht="12.75">
      <c r="A354" s="2"/>
      <c r="B354" s="2"/>
      <c r="C354" s="2"/>
      <c r="D354" s="2"/>
      <c r="E354" s="2"/>
    </row>
    <row r="355" spans="1:5" s="21" customFormat="1" ht="12.75">
      <c r="A355" s="2"/>
      <c r="B355" s="2"/>
      <c r="C355" s="2"/>
      <c r="D355" s="2"/>
      <c r="E355" s="2"/>
    </row>
    <row r="356" spans="1:5" s="21" customFormat="1" ht="12.75">
      <c r="A356" s="2"/>
      <c r="B356" s="2"/>
      <c r="C356" s="2"/>
      <c r="D356" s="2"/>
      <c r="E356" s="2"/>
    </row>
    <row r="357" spans="1:5" s="21" customFormat="1" ht="12.75">
      <c r="A357" s="2"/>
      <c r="B357" s="2"/>
      <c r="C357" s="2"/>
      <c r="D357" s="2"/>
      <c r="E357" s="2"/>
    </row>
    <row r="358" spans="1:5" s="21" customFormat="1" ht="12.75">
      <c r="A358" s="2"/>
      <c r="B358" s="2"/>
      <c r="C358" s="2"/>
      <c r="D358" s="2"/>
      <c r="E358" s="2"/>
    </row>
    <row r="359" spans="1:5" s="21" customFormat="1" ht="12.75">
      <c r="A359" s="2"/>
      <c r="B359" s="2"/>
      <c r="C359" s="2"/>
      <c r="D359" s="2"/>
      <c r="E359" s="2"/>
    </row>
    <row r="360" spans="1:5" s="21" customFormat="1" ht="12.75">
      <c r="A360" s="2"/>
      <c r="B360" s="2"/>
      <c r="C360" s="2"/>
      <c r="D360" s="2"/>
      <c r="E360" s="2"/>
    </row>
    <row r="361" spans="1:5" s="21" customFormat="1" ht="12.75">
      <c r="A361" s="2"/>
      <c r="B361" s="2"/>
      <c r="C361" s="2"/>
      <c r="D361" s="2"/>
      <c r="E361" s="2"/>
    </row>
    <row r="362" spans="1:5" s="21" customFormat="1" ht="12.75">
      <c r="A362" s="2"/>
      <c r="B362" s="2"/>
      <c r="C362" s="2"/>
      <c r="D362" s="2"/>
      <c r="E362" s="2"/>
    </row>
    <row r="363" spans="1:5" s="21" customFormat="1" ht="12.75">
      <c r="A363" s="2"/>
      <c r="B363" s="2"/>
      <c r="C363" s="2"/>
      <c r="D363" s="2"/>
      <c r="E363" s="2"/>
    </row>
    <row r="364" spans="1:5" s="21" customFormat="1" ht="12.75">
      <c r="A364" s="2"/>
      <c r="B364" s="2"/>
      <c r="C364" s="2"/>
      <c r="D364" s="2"/>
      <c r="E364" s="2"/>
    </row>
    <row r="365" spans="1:5" s="21" customFormat="1" ht="12.75">
      <c r="A365" s="2"/>
      <c r="B365" s="2"/>
      <c r="C365" s="2"/>
      <c r="D365" s="2"/>
      <c r="E365" s="2"/>
    </row>
    <row r="366" spans="1:5" s="21" customFormat="1" ht="12.75">
      <c r="A366" s="2"/>
      <c r="B366" s="2"/>
      <c r="C366" s="2"/>
      <c r="D366" s="2"/>
      <c r="E366" s="2"/>
    </row>
    <row r="367" spans="1:5" s="21" customFormat="1" ht="12.75">
      <c r="A367" s="2"/>
      <c r="B367" s="2"/>
      <c r="C367" s="2"/>
      <c r="D367" s="2"/>
      <c r="E367" s="2"/>
    </row>
    <row r="368" spans="1:5" s="21" customFormat="1" ht="12.75">
      <c r="A368" s="2"/>
      <c r="B368" s="2"/>
      <c r="C368" s="2"/>
      <c r="D368" s="2"/>
      <c r="E368" s="2"/>
    </row>
    <row r="369" spans="1:5" s="21" customFormat="1" ht="12.75">
      <c r="A369" s="2"/>
      <c r="B369" s="2"/>
      <c r="C369" s="2"/>
      <c r="D369" s="2"/>
      <c r="E369" s="2"/>
    </row>
    <row r="370" spans="1:5" s="21" customFormat="1" ht="12.75">
      <c r="A370" s="2"/>
      <c r="B370" s="2"/>
      <c r="C370" s="2"/>
      <c r="D370" s="2"/>
      <c r="E370" s="2"/>
    </row>
    <row r="371" spans="1:5" s="21" customFormat="1" ht="12.75">
      <c r="A371" s="2"/>
      <c r="B371" s="2"/>
      <c r="C371" s="2"/>
      <c r="D371" s="2"/>
      <c r="E371" s="2"/>
    </row>
  </sheetData>
  <mergeCells count="1">
    <mergeCell ref="A31:E31"/>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21"/>
  <sheetViews>
    <sheetView workbookViewId="0" topLeftCell="A1">
      <selection activeCell="A1" sqref="A1"/>
    </sheetView>
  </sheetViews>
  <sheetFormatPr defaultColWidth="9.33203125" defaultRowHeight="12.75"/>
  <cols>
    <col min="1" max="1" width="57.5" style="2" customWidth="1"/>
    <col min="2" max="2" width="12" style="2" bestFit="1" customWidth="1"/>
    <col min="3" max="16384" width="9.33203125" style="2" customWidth="1"/>
  </cols>
  <sheetData>
    <row r="2" spans="1:2" ht="12.75">
      <c r="A2" s="108" t="s">
        <v>321</v>
      </c>
      <c r="B2" s="1"/>
    </row>
    <row r="3" spans="1:2" ht="19.5" customHeight="1">
      <c r="A3" s="213" t="s">
        <v>9</v>
      </c>
      <c r="B3" s="214">
        <v>130850</v>
      </c>
    </row>
    <row r="4" spans="1:2" ht="19.5" customHeight="1">
      <c r="A4" s="213" t="s">
        <v>10</v>
      </c>
      <c r="B4" s="215">
        <v>358.4931506849315</v>
      </c>
    </row>
    <row r="5" spans="1:2" ht="19.5" customHeight="1">
      <c r="A5" s="213" t="s">
        <v>286</v>
      </c>
      <c r="B5" s="215">
        <v>12.981170110868222</v>
      </c>
    </row>
    <row r="6" spans="1:2" ht="19.5" customHeight="1">
      <c r="A6" s="213" t="s">
        <v>287</v>
      </c>
      <c r="B6" s="215">
        <v>61.564012929148454</v>
      </c>
    </row>
    <row r="7" spans="1:2" ht="19.5" customHeight="1">
      <c r="A7" s="213" t="s">
        <v>288</v>
      </c>
      <c r="B7" s="215">
        <v>38.08865112724494</v>
      </c>
    </row>
    <row r="8" spans="1:2" ht="19.5" customHeight="1">
      <c r="A8" s="213" t="s">
        <v>289</v>
      </c>
      <c r="B8" s="216">
        <v>3361.02</v>
      </c>
    </row>
    <row r="9" spans="1:2" ht="19.5" customHeight="1">
      <c r="A9" s="213" t="s">
        <v>11</v>
      </c>
      <c r="B9" s="214">
        <v>10778</v>
      </c>
    </row>
    <row r="10" spans="1:2" ht="19.5" customHeight="1">
      <c r="A10" s="213" t="s">
        <v>290</v>
      </c>
      <c r="B10" s="215">
        <v>82.3691249522354</v>
      </c>
    </row>
    <row r="11" spans="1:2" ht="19.5" customHeight="1">
      <c r="A11" s="213" t="s">
        <v>291</v>
      </c>
      <c r="B11" s="216">
        <v>27.434</v>
      </c>
    </row>
    <row r="12" spans="1:2" ht="19.5" customHeight="1">
      <c r="A12" s="213" t="s">
        <v>12</v>
      </c>
      <c r="B12" s="214">
        <v>1433</v>
      </c>
    </row>
    <row r="13" spans="1:2" ht="19.5" customHeight="1">
      <c r="A13" s="213" t="s">
        <v>292</v>
      </c>
      <c r="B13" s="215">
        <v>10.951471150171953</v>
      </c>
    </row>
    <row r="14" spans="1:2" ht="19.5" customHeight="1">
      <c r="A14" s="213" t="s">
        <v>13</v>
      </c>
      <c r="B14" s="214">
        <v>819</v>
      </c>
    </row>
    <row r="15" spans="1:2" ht="19.5" customHeight="1">
      <c r="A15" s="213" t="s">
        <v>14</v>
      </c>
      <c r="B15" s="216">
        <v>2266</v>
      </c>
    </row>
    <row r="16" spans="1:2" ht="19.5" customHeight="1">
      <c r="A16" s="213" t="s">
        <v>15</v>
      </c>
      <c r="B16" s="216">
        <v>87</v>
      </c>
    </row>
    <row r="17" spans="1:2" ht="19.5" customHeight="1">
      <c r="A17" s="213" t="s">
        <v>16</v>
      </c>
      <c r="B17" s="214">
        <v>5</v>
      </c>
    </row>
    <row r="18" spans="1:2" ht="19.5" customHeight="1">
      <c r="A18" s="213" t="s">
        <v>17</v>
      </c>
      <c r="B18" s="215">
        <v>105.25019607843137</v>
      </c>
    </row>
    <row r="19" spans="1:2" ht="19.5" customHeight="1">
      <c r="A19" s="213" t="s">
        <v>18</v>
      </c>
      <c r="B19" s="216">
        <v>754</v>
      </c>
    </row>
    <row r="20" spans="1:2" ht="27.75" customHeight="1">
      <c r="A20" s="263" t="s">
        <v>322</v>
      </c>
      <c r="B20" s="264"/>
    </row>
    <row r="21" ht="12.75">
      <c r="B21" s="133"/>
    </row>
  </sheetData>
  <mergeCells count="1">
    <mergeCell ref="A20:B20"/>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H40"/>
  <sheetViews>
    <sheetView workbookViewId="0" topLeftCell="A1">
      <selection activeCell="A1" sqref="A1"/>
    </sheetView>
  </sheetViews>
  <sheetFormatPr defaultColWidth="9.33203125" defaultRowHeight="12.75"/>
  <cols>
    <col min="1" max="1" width="22.16015625" style="2" customWidth="1"/>
    <col min="2" max="5" width="14.83203125" style="2" customWidth="1"/>
    <col min="6" max="16384" width="9.33203125" style="2" customWidth="1"/>
  </cols>
  <sheetData>
    <row r="2" spans="1:5" ht="12.75">
      <c r="A2" s="52" t="s">
        <v>201</v>
      </c>
      <c r="B2" s="1"/>
      <c r="C2" s="1"/>
      <c r="D2" s="1"/>
      <c r="E2" s="1"/>
    </row>
    <row r="3" spans="1:5" ht="12.75">
      <c r="A3" s="53" t="s">
        <v>202</v>
      </c>
      <c r="B3" s="1"/>
      <c r="C3" s="1"/>
      <c r="D3" s="1"/>
      <c r="E3" s="1"/>
    </row>
    <row r="4" spans="1:5" ht="12.75">
      <c r="A4" s="52" t="s">
        <v>203</v>
      </c>
      <c r="B4" s="1"/>
      <c r="C4" s="1"/>
      <c r="D4" s="1"/>
      <c r="E4" s="1"/>
    </row>
    <row r="5" spans="1:5" ht="12.75">
      <c r="A5" s="52" t="s">
        <v>298</v>
      </c>
      <c r="B5" s="1"/>
      <c r="C5" s="1"/>
      <c r="D5" s="1"/>
      <c r="E5" s="1"/>
    </row>
    <row r="6" spans="1:5" ht="12.75">
      <c r="A6" s="52" t="s">
        <v>335</v>
      </c>
      <c r="B6" s="1"/>
      <c r="C6" s="1"/>
      <c r="D6" s="1"/>
      <c r="E6" s="1"/>
    </row>
    <row r="7" spans="1:5" ht="25.5">
      <c r="A7" s="224" t="s">
        <v>204</v>
      </c>
      <c r="B7" s="204" t="s">
        <v>242</v>
      </c>
      <c r="C7" s="205"/>
      <c r="D7" s="204" t="s">
        <v>243</v>
      </c>
      <c r="E7" s="205"/>
    </row>
    <row r="8" spans="1:5" ht="12.75">
      <c r="A8" s="253"/>
      <c r="B8" s="56" t="s">
        <v>24</v>
      </c>
      <c r="C8" s="57" t="s">
        <v>107</v>
      </c>
      <c r="D8" s="57" t="s">
        <v>24</v>
      </c>
      <c r="E8" s="57" t="s">
        <v>107</v>
      </c>
    </row>
    <row r="9" spans="1:5" ht="19.5" customHeight="1">
      <c r="A9" s="81" t="s">
        <v>89</v>
      </c>
      <c r="B9" s="82">
        <v>1600</v>
      </c>
      <c r="C9" s="107">
        <v>100</v>
      </c>
      <c r="D9" s="82">
        <v>504</v>
      </c>
      <c r="E9" s="107">
        <v>100</v>
      </c>
    </row>
    <row r="10" spans="1:8" ht="19.5" customHeight="1">
      <c r="A10" s="134" t="s">
        <v>205</v>
      </c>
      <c r="B10" s="76">
        <v>718</v>
      </c>
      <c r="C10" s="77">
        <v>44.875</v>
      </c>
      <c r="D10" s="76">
        <v>75</v>
      </c>
      <c r="E10" s="77">
        <v>14.880952380952381</v>
      </c>
      <c r="H10" s="260"/>
    </row>
    <row r="11" spans="1:5" ht="19.5" customHeight="1">
      <c r="A11" s="134" t="s">
        <v>206</v>
      </c>
      <c r="B11" s="76">
        <v>529</v>
      </c>
      <c r="C11" s="77">
        <v>33.0625</v>
      </c>
      <c r="D11" s="76">
        <v>55</v>
      </c>
      <c r="E11" s="77">
        <v>10.912698412698413</v>
      </c>
    </row>
    <row r="12" spans="1:5" ht="19.5" customHeight="1">
      <c r="A12" s="134" t="s">
        <v>207</v>
      </c>
      <c r="B12" s="206">
        <v>229</v>
      </c>
      <c r="C12" s="77">
        <v>14.3125</v>
      </c>
      <c r="D12" s="76">
        <v>128</v>
      </c>
      <c r="E12" s="77">
        <v>25.396825396825395</v>
      </c>
    </row>
    <row r="13" spans="1:5" ht="19.5" customHeight="1">
      <c r="A13" s="134" t="s">
        <v>208</v>
      </c>
      <c r="B13" s="76">
        <v>22</v>
      </c>
      <c r="C13" s="77">
        <v>1.375</v>
      </c>
      <c r="D13" s="76">
        <v>14</v>
      </c>
      <c r="E13" s="77">
        <v>2.7777777777777777</v>
      </c>
    </row>
    <row r="14" spans="1:5" ht="19.5" customHeight="1">
      <c r="A14" s="134" t="s">
        <v>211</v>
      </c>
      <c r="B14" s="76">
        <v>14</v>
      </c>
      <c r="C14" s="77">
        <v>0.875</v>
      </c>
      <c r="D14" s="76">
        <v>12</v>
      </c>
      <c r="E14" s="77">
        <v>2.380952380952381</v>
      </c>
    </row>
    <row r="15" spans="1:5" ht="19.5" customHeight="1">
      <c r="A15" s="134" t="s">
        <v>224</v>
      </c>
      <c r="B15" s="76">
        <v>13</v>
      </c>
      <c r="C15" s="77">
        <v>0.8125</v>
      </c>
      <c r="D15" s="76">
        <v>5</v>
      </c>
      <c r="E15" s="78" t="s">
        <v>331</v>
      </c>
    </row>
    <row r="16" spans="1:5" ht="19.5" customHeight="1">
      <c r="A16" s="134" t="s">
        <v>213</v>
      </c>
      <c r="B16" s="76">
        <v>9</v>
      </c>
      <c r="C16" s="77">
        <v>0.5625</v>
      </c>
      <c r="D16" s="191">
        <v>5</v>
      </c>
      <c r="E16" s="78" t="s">
        <v>331</v>
      </c>
    </row>
    <row r="17" spans="1:5" ht="19.5" customHeight="1">
      <c r="A17" s="134" t="s">
        <v>209</v>
      </c>
      <c r="B17" s="76">
        <v>7</v>
      </c>
      <c r="C17" s="77">
        <v>0.4375</v>
      </c>
      <c r="D17" s="76">
        <v>8</v>
      </c>
      <c r="E17" s="77">
        <v>1.5873015873015872</v>
      </c>
    </row>
    <row r="18" spans="1:5" ht="19.5" customHeight="1">
      <c r="A18" s="134" t="s">
        <v>220</v>
      </c>
      <c r="B18" s="76">
        <v>6</v>
      </c>
      <c r="C18" s="77">
        <v>0.375</v>
      </c>
      <c r="D18" s="76">
        <v>1</v>
      </c>
      <c r="E18" s="78" t="s">
        <v>331</v>
      </c>
    </row>
    <row r="19" spans="1:5" ht="19.5" customHeight="1">
      <c r="A19" s="134" t="s">
        <v>210</v>
      </c>
      <c r="B19" s="76">
        <v>5</v>
      </c>
      <c r="C19" s="78" t="s">
        <v>331</v>
      </c>
      <c r="D19" s="76">
        <v>8</v>
      </c>
      <c r="E19" s="77">
        <v>1.5873015873015872</v>
      </c>
    </row>
    <row r="20" spans="1:5" ht="19.5" customHeight="1">
      <c r="A20" s="134" t="s">
        <v>221</v>
      </c>
      <c r="B20" s="76">
        <v>4</v>
      </c>
      <c r="C20" s="78" t="s">
        <v>331</v>
      </c>
      <c r="D20" s="206">
        <v>2</v>
      </c>
      <c r="E20" s="78" t="s">
        <v>331</v>
      </c>
    </row>
    <row r="21" spans="1:5" ht="19.5" customHeight="1">
      <c r="A21" s="134" t="s">
        <v>222</v>
      </c>
      <c r="B21" s="79">
        <v>4</v>
      </c>
      <c r="C21" s="78" t="s">
        <v>331</v>
      </c>
      <c r="D21" s="79">
        <v>2</v>
      </c>
      <c r="E21" s="78" t="s">
        <v>331</v>
      </c>
    </row>
    <row r="22" spans="1:5" ht="19.5" customHeight="1">
      <c r="A22" s="134" t="s">
        <v>216</v>
      </c>
      <c r="B22" s="76">
        <v>4</v>
      </c>
      <c r="C22" s="78" t="s">
        <v>331</v>
      </c>
      <c r="D22" s="206">
        <v>7</v>
      </c>
      <c r="E22" s="77">
        <v>1.3888888888888888</v>
      </c>
    </row>
    <row r="23" spans="1:5" ht="19.5" customHeight="1">
      <c r="A23" s="134" t="s">
        <v>228</v>
      </c>
      <c r="B23" s="76">
        <v>3</v>
      </c>
      <c r="C23" s="78" t="s">
        <v>331</v>
      </c>
      <c r="D23" s="115">
        <v>8</v>
      </c>
      <c r="E23" s="77">
        <v>1.5873015873015872</v>
      </c>
    </row>
    <row r="24" spans="1:5" ht="19.5" customHeight="1">
      <c r="A24" s="134" t="s">
        <v>215</v>
      </c>
      <c r="B24" s="76">
        <v>3</v>
      </c>
      <c r="C24" s="78" t="s">
        <v>331</v>
      </c>
      <c r="D24" s="79">
        <v>6</v>
      </c>
      <c r="E24" s="77">
        <v>1.1904761904761905</v>
      </c>
    </row>
    <row r="25" spans="1:5" ht="19.5" customHeight="1">
      <c r="A25" s="134" t="s">
        <v>223</v>
      </c>
      <c r="B25" s="76">
        <v>2</v>
      </c>
      <c r="C25" s="78" t="s">
        <v>331</v>
      </c>
      <c r="D25" s="79" t="s">
        <v>27</v>
      </c>
      <c r="E25" s="79" t="s">
        <v>27</v>
      </c>
    </row>
    <row r="26" spans="1:5" ht="19.5" customHeight="1">
      <c r="A26" s="134" t="s">
        <v>272</v>
      </c>
      <c r="B26" s="76">
        <v>2</v>
      </c>
      <c r="C26" s="78" t="s">
        <v>331</v>
      </c>
      <c r="D26" s="79">
        <v>1</v>
      </c>
      <c r="E26" s="78" t="s">
        <v>331</v>
      </c>
    </row>
    <row r="27" spans="1:5" ht="19.5" customHeight="1">
      <c r="A27" s="134" t="s">
        <v>214</v>
      </c>
      <c r="B27" s="76">
        <v>2</v>
      </c>
      <c r="C27" s="78" t="s">
        <v>331</v>
      </c>
      <c r="D27" s="79">
        <v>4</v>
      </c>
      <c r="E27" s="78" t="s">
        <v>331</v>
      </c>
    </row>
    <row r="28" spans="1:5" ht="19.5" customHeight="1">
      <c r="A28" s="134" t="s">
        <v>273</v>
      </c>
      <c r="B28" s="76">
        <v>1</v>
      </c>
      <c r="C28" s="78" t="s">
        <v>331</v>
      </c>
      <c r="D28" s="76">
        <v>3</v>
      </c>
      <c r="E28" s="78" t="s">
        <v>331</v>
      </c>
    </row>
    <row r="29" spans="1:5" ht="19.5" customHeight="1">
      <c r="A29" s="134" t="s">
        <v>297</v>
      </c>
      <c r="B29" s="79">
        <v>1</v>
      </c>
      <c r="C29" s="78" t="s">
        <v>331</v>
      </c>
      <c r="D29" s="79">
        <v>2</v>
      </c>
      <c r="E29" s="78" t="s">
        <v>331</v>
      </c>
    </row>
    <row r="30" spans="1:5" ht="19.5" customHeight="1">
      <c r="A30" s="134" t="s">
        <v>229</v>
      </c>
      <c r="B30" s="76">
        <v>1</v>
      </c>
      <c r="C30" s="78" t="s">
        <v>331</v>
      </c>
      <c r="D30" s="79">
        <v>3</v>
      </c>
      <c r="E30" s="78" t="s">
        <v>331</v>
      </c>
    </row>
    <row r="31" spans="1:5" ht="19.5" customHeight="1">
      <c r="A31" s="134" t="s">
        <v>212</v>
      </c>
      <c r="B31" s="79" t="s">
        <v>27</v>
      </c>
      <c r="C31" s="79" t="s">
        <v>27</v>
      </c>
      <c r="D31" s="79">
        <v>2</v>
      </c>
      <c r="E31" s="78" t="s">
        <v>331</v>
      </c>
    </row>
    <row r="32" spans="1:5" ht="19.5" customHeight="1">
      <c r="A32" s="134"/>
      <c r="B32" s="79"/>
      <c r="C32" s="77"/>
      <c r="D32" s="206"/>
      <c r="E32" s="77"/>
    </row>
    <row r="33" spans="1:7" s="27" customFormat="1" ht="19.5" customHeight="1">
      <c r="A33" s="134" t="s">
        <v>217</v>
      </c>
      <c r="B33" s="76">
        <f>2+2+1+2+2+2+3+1+1+4+1</f>
        <v>21</v>
      </c>
      <c r="C33" s="77">
        <v>1.3125</v>
      </c>
      <c r="D33" s="76">
        <f>2+2+1+1+1+4+8+2+2+1+2+3+2+3+1</f>
        <v>35</v>
      </c>
      <c r="E33" s="77">
        <v>6.944444444444445</v>
      </c>
      <c r="G33" s="182"/>
    </row>
    <row r="34" spans="1:7" s="27" customFormat="1" ht="19.5" customHeight="1">
      <c r="A34" s="134"/>
      <c r="B34" s="76"/>
      <c r="C34" s="77"/>
      <c r="D34" s="76"/>
      <c r="E34" s="77"/>
      <c r="G34" s="182"/>
    </row>
    <row r="35" spans="1:7" s="27" customFormat="1" ht="19.5" customHeight="1">
      <c r="A35" s="134" t="s">
        <v>218</v>
      </c>
      <c r="B35" s="79" t="s">
        <v>27</v>
      </c>
      <c r="C35" s="79" t="s">
        <v>27</v>
      </c>
      <c r="D35" s="79">
        <f>58+54</f>
        <v>112</v>
      </c>
      <c r="E35" s="77">
        <v>22.22222222222222</v>
      </c>
      <c r="G35" s="182"/>
    </row>
    <row r="36" spans="1:5" s="27" customFormat="1" ht="19.5" customHeight="1">
      <c r="A36" s="134" t="s">
        <v>219</v>
      </c>
      <c r="B36" s="79" t="s">
        <v>27</v>
      </c>
      <c r="C36" s="79" t="s">
        <v>27</v>
      </c>
      <c r="D36" s="79">
        <v>3</v>
      </c>
      <c r="E36" s="77">
        <v>0.5952380952380952</v>
      </c>
    </row>
    <row r="37" spans="1:5" s="27" customFormat="1" ht="19.5" customHeight="1">
      <c r="A37" s="207" t="s">
        <v>59</v>
      </c>
      <c r="B37" s="141" t="s">
        <v>27</v>
      </c>
      <c r="C37" s="208" t="s">
        <v>27</v>
      </c>
      <c r="D37" s="208">
        <v>3</v>
      </c>
      <c r="E37" s="140">
        <v>0.5952380952380952</v>
      </c>
    </row>
    <row r="38" ht="12.75">
      <c r="A38" s="2" t="s">
        <v>8</v>
      </c>
    </row>
    <row r="39" ht="8.25" customHeight="1"/>
    <row r="40" spans="1:5" ht="28.5" customHeight="1">
      <c r="A40" s="218" t="s">
        <v>322</v>
      </c>
      <c r="B40" s="219"/>
      <c r="C40" s="219"/>
      <c r="D40" s="219"/>
      <c r="E40" s="219"/>
    </row>
  </sheetData>
  <mergeCells count="2">
    <mergeCell ref="A7:A8"/>
    <mergeCell ref="A40:E40"/>
  </mergeCells>
  <printOptions/>
  <pageMargins left="1.5" right="0.25" top="1" bottom="1" header="0" footer="0"/>
  <pageSetup fitToHeight="1" fitToWidth="1" horizontalDpi="300" verticalDpi="300" orientation="portrait" scale="84" r:id="rId1"/>
</worksheet>
</file>

<file path=xl/worksheets/sheet3.xml><?xml version="1.0" encoding="utf-8"?>
<worksheet xmlns="http://schemas.openxmlformats.org/spreadsheetml/2006/main" xmlns:r="http://schemas.openxmlformats.org/officeDocument/2006/relationships">
  <dimension ref="A2:E33"/>
  <sheetViews>
    <sheetView workbookViewId="0" topLeftCell="A1">
      <selection activeCell="A1" sqref="A1"/>
    </sheetView>
  </sheetViews>
  <sheetFormatPr defaultColWidth="9.33203125" defaultRowHeight="12.75"/>
  <cols>
    <col min="1" max="1" width="13.16015625" style="2" customWidth="1"/>
    <col min="2" max="2" width="10.33203125" style="2" customWidth="1"/>
    <col min="3" max="3" width="7.83203125" style="2" customWidth="1"/>
    <col min="4" max="4" width="13.16015625" style="2" customWidth="1"/>
    <col min="5" max="5" width="10.33203125" style="2" customWidth="1"/>
    <col min="6" max="6" width="10.83203125" style="2" customWidth="1"/>
    <col min="7" max="16384" width="9.33203125" style="2" customWidth="1"/>
  </cols>
  <sheetData>
    <row r="2" spans="1:5" ht="12.75">
      <c r="A2" s="52" t="s">
        <v>19</v>
      </c>
      <c r="B2" s="1"/>
      <c r="C2" s="1"/>
      <c r="D2" s="1"/>
      <c r="E2" s="1"/>
    </row>
    <row r="3" spans="1:5" ht="12.75">
      <c r="A3" s="53" t="s">
        <v>20</v>
      </c>
      <c r="B3" s="1"/>
      <c r="C3" s="1"/>
      <c r="D3" s="1"/>
      <c r="E3" s="1"/>
    </row>
    <row r="4" spans="1:5" ht="12.75">
      <c r="A4" s="53" t="s">
        <v>21</v>
      </c>
      <c r="B4" s="1"/>
      <c r="C4" s="1"/>
      <c r="D4" s="1"/>
      <c r="E4" s="1"/>
    </row>
    <row r="5" spans="1:5" ht="12.75">
      <c r="A5" s="52" t="s">
        <v>323</v>
      </c>
      <c r="B5" s="1"/>
      <c r="C5" s="1"/>
      <c r="D5" s="1"/>
      <c r="E5" s="1"/>
    </row>
    <row r="6" spans="1:5" ht="12.75">
      <c r="A6" s="54" t="s">
        <v>22</v>
      </c>
      <c r="B6" s="24"/>
      <c r="C6" s="224" t="s">
        <v>26</v>
      </c>
      <c r="D6" s="55" t="s">
        <v>23</v>
      </c>
      <c r="E6" s="24"/>
    </row>
    <row r="7" spans="1:5" ht="12.75">
      <c r="A7" s="56" t="s">
        <v>24</v>
      </c>
      <c r="B7" s="57" t="s">
        <v>25</v>
      </c>
      <c r="C7" s="225"/>
      <c r="D7" s="57" t="s">
        <v>24</v>
      </c>
      <c r="E7" s="57" t="s">
        <v>25</v>
      </c>
    </row>
    <row r="8" spans="1:5" ht="19.5" customHeight="1">
      <c r="A8" s="58" t="s">
        <v>27</v>
      </c>
      <c r="B8" s="59" t="s">
        <v>27</v>
      </c>
      <c r="C8" s="60" t="s">
        <v>28</v>
      </c>
      <c r="D8" s="61">
        <v>43699</v>
      </c>
      <c r="E8" s="59">
        <v>18.1</v>
      </c>
    </row>
    <row r="9" spans="1:5" ht="19.5" customHeight="1">
      <c r="A9" s="62">
        <v>2777000</v>
      </c>
      <c r="B9" s="63">
        <v>30.1</v>
      </c>
      <c r="C9" s="64">
        <v>1910</v>
      </c>
      <c r="D9" s="65">
        <v>64109</v>
      </c>
      <c r="E9" s="63">
        <v>22.8</v>
      </c>
    </row>
    <row r="10" spans="1:5" ht="19.5" customHeight="1">
      <c r="A10" s="62">
        <v>2950000</v>
      </c>
      <c r="B10" s="63">
        <v>27.7</v>
      </c>
      <c r="C10" s="64">
        <v>1920</v>
      </c>
      <c r="D10" s="65">
        <v>92245</v>
      </c>
      <c r="E10" s="63">
        <v>25.1</v>
      </c>
    </row>
    <row r="11" spans="1:5" ht="19.5" customHeight="1">
      <c r="A11" s="58" t="s">
        <v>29</v>
      </c>
      <c r="B11" s="59">
        <v>21.3</v>
      </c>
      <c r="C11" s="60" t="s">
        <v>30</v>
      </c>
      <c r="D11" s="61">
        <v>98882</v>
      </c>
      <c r="E11" s="59">
        <v>20.4</v>
      </c>
    </row>
    <row r="12" spans="1:5" ht="19.5" customHeight="1">
      <c r="A12" s="62">
        <v>2559000</v>
      </c>
      <c r="B12" s="63">
        <v>19.4</v>
      </c>
      <c r="C12" s="64">
        <v>1940</v>
      </c>
      <c r="D12" s="65">
        <v>99106</v>
      </c>
      <c r="E12" s="63">
        <v>18.9</v>
      </c>
    </row>
    <row r="13" spans="1:5" ht="19.5" customHeight="1">
      <c r="A13" s="62">
        <v>3632000</v>
      </c>
      <c r="B13" s="63">
        <v>24.1</v>
      </c>
      <c r="C13" s="64">
        <v>1950</v>
      </c>
      <c r="D13" s="65">
        <v>160055</v>
      </c>
      <c r="E13" s="63">
        <v>25.1</v>
      </c>
    </row>
    <row r="14" spans="1:5" ht="19.5" customHeight="1">
      <c r="A14" s="58" t="s">
        <v>31</v>
      </c>
      <c r="B14" s="59">
        <v>23.7</v>
      </c>
      <c r="C14" s="60" t="s">
        <v>32</v>
      </c>
      <c r="D14" s="61">
        <v>195056</v>
      </c>
      <c r="E14" s="59">
        <v>24.9</v>
      </c>
    </row>
    <row r="15" spans="1:5" ht="19.5" customHeight="1">
      <c r="A15" s="58" t="s">
        <v>33</v>
      </c>
      <c r="B15" s="59">
        <v>18.4</v>
      </c>
      <c r="C15" s="60" t="s">
        <v>34</v>
      </c>
      <c r="D15" s="61">
        <v>171667</v>
      </c>
      <c r="E15" s="59">
        <v>19.327894962139542</v>
      </c>
    </row>
    <row r="16" spans="1:5" ht="19.5" customHeight="1">
      <c r="A16" s="58" t="s">
        <v>35</v>
      </c>
      <c r="B16" s="59">
        <v>15.9</v>
      </c>
      <c r="C16" s="60" t="s">
        <v>36</v>
      </c>
      <c r="D16" s="61">
        <v>145162</v>
      </c>
      <c r="E16" s="59">
        <v>15.682830044154619</v>
      </c>
    </row>
    <row r="17" spans="1:5" ht="19.5" customHeight="1">
      <c r="A17" s="58" t="s">
        <v>37</v>
      </c>
      <c r="B17" s="59">
        <v>16.672997244284126</v>
      </c>
      <c r="C17" s="60" t="s">
        <v>38</v>
      </c>
      <c r="D17" s="61">
        <v>153080</v>
      </c>
      <c r="E17" s="59">
        <v>16.441720769787874</v>
      </c>
    </row>
    <row r="18" spans="1:5" ht="19.5" customHeight="1">
      <c r="A18" s="58" t="s">
        <v>39</v>
      </c>
      <c r="B18" s="59">
        <v>16.2</v>
      </c>
      <c r="C18" s="60" t="s">
        <v>40</v>
      </c>
      <c r="D18" s="61">
        <v>149478</v>
      </c>
      <c r="E18" s="59">
        <v>15.910335523322185</v>
      </c>
    </row>
    <row r="19" spans="1:5" ht="19.5" customHeight="1">
      <c r="A19" s="58" t="s">
        <v>41</v>
      </c>
      <c r="B19" s="59">
        <v>15.8</v>
      </c>
      <c r="C19" s="60" t="s">
        <v>42</v>
      </c>
      <c r="D19" s="61">
        <v>143827</v>
      </c>
      <c r="E19" s="59">
        <v>15.187130404555454</v>
      </c>
    </row>
    <row r="20" spans="1:5" ht="19.5" customHeight="1">
      <c r="A20" s="58">
        <v>4000240</v>
      </c>
      <c r="B20" s="59">
        <v>15.4</v>
      </c>
      <c r="C20" s="60" t="s">
        <v>43</v>
      </c>
      <c r="D20" s="61">
        <v>139560</v>
      </c>
      <c r="E20" s="59">
        <v>14.645450701782169</v>
      </c>
    </row>
    <row r="21" spans="1:5" ht="19.5" customHeight="1">
      <c r="A21" s="66">
        <v>3952767</v>
      </c>
      <c r="B21" s="59">
        <v>15</v>
      </c>
      <c r="C21" s="64">
        <v>1994</v>
      </c>
      <c r="D21" s="67">
        <v>137844</v>
      </c>
      <c r="E21" s="59">
        <v>14.381997900356012</v>
      </c>
    </row>
    <row r="22" spans="1:5" ht="19.5" customHeight="1">
      <c r="A22" s="66">
        <v>3899589</v>
      </c>
      <c r="B22" s="68">
        <v>14.6</v>
      </c>
      <c r="C22" s="64">
        <v>1995</v>
      </c>
      <c r="D22" s="67">
        <v>134169</v>
      </c>
      <c r="E22" s="59">
        <v>13.889320226736018</v>
      </c>
    </row>
    <row r="23" spans="1:5" ht="19.5" customHeight="1">
      <c r="A23" s="66">
        <v>3891494</v>
      </c>
      <c r="B23" s="68">
        <v>14.4</v>
      </c>
      <c r="C23" s="64">
        <v>1996</v>
      </c>
      <c r="D23" s="67">
        <v>133231</v>
      </c>
      <c r="E23" s="59">
        <v>13.679889296714396</v>
      </c>
    </row>
    <row r="24" spans="1:5" ht="19.5" customHeight="1">
      <c r="A24" s="58">
        <v>3880894</v>
      </c>
      <c r="B24" s="59">
        <v>14.2</v>
      </c>
      <c r="C24" s="69">
        <v>1997</v>
      </c>
      <c r="D24" s="61">
        <v>133549</v>
      </c>
      <c r="E24" s="59">
        <v>13.647713048220885</v>
      </c>
    </row>
    <row r="25" spans="1:5" ht="19.5" customHeight="1">
      <c r="A25" s="58">
        <v>3941553</v>
      </c>
      <c r="B25" s="59">
        <v>14.3</v>
      </c>
      <c r="C25" s="64">
        <v>1998</v>
      </c>
      <c r="D25" s="61">
        <v>133649</v>
      </c>
      <c r="E25" s="59">
        <v>13.609557657044931</v>
      </c>
    </row>
    <row r="26" spans="1:5" ht="19.5" customHeight="1">
      <c r="A26" s="58">
        <v>3959417</v>
      </c>
      <c r="B26" s="59">
        <v>14.2</v>
      </c>
      <c r="C26" s="64">
        <v>1999</v>
      </c>
      <c r="D26" s="61">
        <v>133429</v>
      </c>
      <c r="E26" s="59">
        <v>13.527179412417421</v>
      </c>
    </row>
    <row r="27" spans="1:5" ht="19.5" customHeight="1">
      <c r="A27" s="58">
        <v>4058814</v>
      </c>
      <c r="B27" s="59">
        <v>14.4</v>
      </c>
      <c r="C27" s="64">
        <v>2000</v>
      </c>
      <c r="D27" s="61">
        <v>136048</v>
      </c>
      <c r="E27" s="59">
        <v>13.66476783363792</v>
      </c>
    </row>
    <row r="28" spans="1:5" ht="19.5" customHeight="1">
      <c r="A28" s="58">
        <v>4025933</v>
      </c>
      <c r="B28" s="70">
        <v>14.1</v>
      </c>
      <c r="C28" s="64">
        <v>2001</v>
      </c>
      <c r="D28" s="58">
        <v>133247</v>
      </c>
      <c r="E28" s="59">
        <v>13.316355971348353</v>
      </c>
    </row>
    <row r="29" spans="1:5" ht="19.5" customHeight="1">
      <c r="A29" s="58">
        <v>4021726</v>
      </c>
      <c r="B29" s="70">
        <v>13.9</v>
      </c>
      <c r="C29" s="64">
        <v>2002</v>
      </c>
      <c r="D29" s="119">
        <v>129518</v>
      </c>
      <c r="E29" s="59">
        <v>12.886791292645121</v>
      </c>
    </row>
    <row r="30" spans="1:5" ht="19.5" customHeight="1">
      <c r="A30" s="58">
        <v>4093000</v>
      </c>
      <c r="B30" s="70">
        <v>14</v>
      </c>
      <c r="C30" s="64">
        <v>2003</v>
      </c>
      <c r="D30" s="58">
        <v>130850</v>
      </c>
      <c r="E30" s="59">
        <v>12.981170110868222</v>
      </c>
    </row>
    <row r="31" spans="1:5" ht="19.5" customHeight="1">
      <c r="A31" s="265"/>
      <c r="B31" s="265"/>
      <c r="C31" s="265"/>
      <c r="D31" s="265"/>
      <c r="E31" s="265"/>
    </row>
    <row r="32" spans="1:5" s="27" customFormat="1" ht="18" customHeight="1">
      <c r="A32" s="263" t="s">
        <v>284</v>
      </c>
      <c r="B32" s="264"/>
      <c r="C32" s="264"/>
      <c r="D32" s="264"/>
      <c r="E32" s="264"/>
    </row>
    <row r="33" spans="1:5" ht="50.25" customHeight="1">
      <c r="A33" s="222" t="s">
        <v>324</v>
      </c>
      <c r="B33" s="223"/>
      <c r="C33" s="223"/>
      <c r="D33" s="223"/>
      <c r="E33" s="223"/>
    </row>
  </sheetData>
  <mergeCells count="3">
    <mergeCell ref="C6:C7"/>
    <mergeCell ref="A32:E32"/>
    <mergeCell ref="A33:E33"/>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74"/>
  <sheetViews>
    <sheetView workbookViewId="0" topLeftCell="A1">
      <selection activeCell="A1" sqref="A1"/>
    </sheetView>
  </sheetViews>
  <sheetFormatPr defaultColWidth="9.33203125" defaultRowHeight="12.75"/>
  <cols>
    <col min="1" max="1" width="17.66015625" style="2" customWidth="1"/>
    <col min="2" max="2" width="12.16015625" style="2" customWidth="1"/>
    <col min="3" max="3" width="8.83203125" style="2" customWidth="1"/>
    <col min="4" max="4" width="12.66015625" style="2" bestFit="1" customWidth="1"/>
    <col min="5" max="5" width="8" style="2" customWidth="1"/>
    <col min="6" max="6" width="12.16015625" style="2" customWidth="1"/>
    <col min="7" max="7" width="8.5" style="2" customWidth="1"/>
    <col min="8" max="8" width="12.16015625" style="2" customWidth="1"/>
    <col min="9" max="9" width="8.16015625" style="2" customWidth="1"/>
    <col min="10" max="10" width="12.16015625" style="2" customWidth="1"/>
    <col min="11" max="11" width="8.16015625" style="2" customWidth="1"/>
    <col min="12" max="12" width="12.16015625" style="2" customWidth="1"/>
    <col min="13" max="13" width="9.83203125" style="2" customWidth="1"/>
    <col min="14" max="14" width="12.16015625" style="2" customWidth="1"/>
    <col min="15" max="15" width="8.5" style="2" customWidth="1"/>
    <col min="16" max="16" width="12.16015625" style="2" bestFit="1" customWidth="1"/>
    <col min="17" max="17" width="7.83203125" style="2" customWidth="1"/>
    <col min="18" max="16384" width="9.33203125" style="2" customWidth="1"/>
  </cols>
  <sheetData>
    <row r="2" spans="1:17" ht="12.75">
      <c r="A2" s="52" t="s">
        <v>44</v>
      </c>
      <c r="B2" s="1"/>
      <c r="C2" s="1"/>
      <c r="D2" s="1"/>
      <c r="E2" s="1"/>
      <c r="F2" s="1"/>
      <c r="G2" s="1"/>
      <c r="H2" s="1"/>
      <c r="I2" s="1"/>
      <c r="J2" s="1"/>
      <c r="K2" s="1"/>
      <c r="L2" s="1"/>
      <c r="M2" s="1"/>
      <c r="N2" s="1"/>
      <c r="O2" s="1"/>
      <c r="P2" s="1"/>
      <c r="Q2" s="1"/>
    </row>
    <row r="3" spans="1:17" ht="12.75">
      <c r="A3" s="53" t="s">
        <v>45</v>
      </c>
      <c r="B3" s="1"/>
      <c r="C3" s="1"/>
      <c r="D3" s="1"/>
      <c r="E3" s="1"/>
      <c r="F3" s="1"/>
      <c r="G3" s="1"/>
      <c r="H3" s="1"/>
      <c r="I3" s="1"/>
      <c r="J3" s="1"/>
      <c r="K3" s="1"/>
      <c r="L3" s="1"/>
      <c r="M3" s="1"/>
      <c r="N3" s="1"/>
      <c r="O3" s="1"/>
      <c r="P3" s="1"/>
      <c r="Q3" s="1"/>
    </row>
    <row r="4" spans="1:17" ht="12.75">
      <c r="A4" s="52" t="s">
        <v>325</v>
      </c>
      <c r="B4" s="1"/>
      <c r="C4" s="1"/>
      <c r="D4" s="1"/>
      <c r="E4" s="1"/>
      <c r="F4" s="1"/>
      <c r="G4" s="1"/>
      <c r="H4" s="1"/>
      <c r="I4" s="1"/>
      <c r="J4" s="1"/>
      <c r="K4" s="1"/>
      <c r="L4" s="1"/>
      <c r="M4" s="1"/>
      <c r="N4" s="1"/>
      <c r="O4" s="1"/>
      <c r="P4" s="1"/>
      <c r="Q4" s="1"/>
    </row>
    <row r="5" spans="1:17" ht="12.75">
      <c r="A5" s="226" t="s">
        <v>253</v>
      </c>
      <c r="B5" s="55" t="s">
        <v>46</v>
      </c>
      <c r="C5" s="25"/>
      <c r="D5" s="25"/>
      <c r="E5" s="25"/>
      <c r="F5" s="25"/>
      <c r="G5" s="25"/>
      <c r="H5" s="25"/>
      <c r="I5" s="25"/>
      <c r="J5" s="25"/>
      <c r="K5" s="25"/>
      <c r="L5" s="25"/>
      <c r="M5" s="24"/>
      <c r="N5" s="55" t="s">
        <v>47</v>
      </c>
      <c r="O5" s="25"/>
      <c r="P5" s="25"/>
      <c r="Q5" s="24"/>
    </row>
    <row r="6" spans="1:17" ht="22.5" customHeight="1">
      <c r="A6" s="227"/>
      <c r="B6" s="71" t="s">
        <v>49</v>
      </c>
      <c r="C6" s="72"/>
      <c r="D6" s="73" t="s">
        <v>50</v>
      </c>
      <c r="E6" s="72"/>
      <c r="F6" s="73" t="s">
        <v>51</v>
      </c>
      <c r="G6" s="72"/>
      <c r="H6" s="231" t="s">
        <v>52</v>
      </c>
      <c r="I6" s="232"/>
      <c r="J6" s="231" t="s">
        <v>53</v>
      </c>
      <c r="K6" s="232"/>
      <c r="L6" s="231" t="s">
        <v>54</v>
      </c>
      <c r="M6" s="232"/>
      <c r="N6" s="73" t="s">
        <v>55</v>
      </c>
      <c r="O6" s="72"/>
      <c r="P6" s="73" t="s">
        <v>56</v>
      </c>
      <c r="Q6" s="72"/>
    </row>
    <row r="7" spans="1:17" ht="15.75" customHeight="1">
      <c r="A7" s="228"/>
      <c r="B7" s="74" t="s">
        <v>24</v>
      </c>
      <c r="C7" s="74" t="s">
        <v>57</v>
      </c>
      <c r="D7" s="74" t="s">
        <v>24</v>
      </c>
      <c r="E7" s="74" t="s">
        <v>57</v>
      </c>
      <c r="F7" s="74" t="s">
        <v>24</v>
      </c>
      <c r="G7" s="74" t="s">
        <v>57</v>
      </c>
      <c r="H7" s="74" t="s">
        <v>24</v>
      </c>
      <c r="I7" s="74" t="s">
        <v>57</v>
      </c>
      <c r="J7" s="74" t="s">
        <v>24</v>
      </c>
      <c r="K7" s="74" t="s">
        <v>57</v>
      </c>
      <c r="L7" s="74" t="s">
        <v>24</v>
      </c>
      <c r="M7" s="74" t="s">
        <v>57</v>
      </c>
      <c r="N7" s="74" t="s">
        <v>24</v>
      </c>
      <c r="O7" s="74" t="s">
        <v>57</v>
      </c>
      <c r="P7" s="74" t="s">
        <v>24</v>
      </c>
      <c r="Q7" s="74" t="s">
        <v>57</v>
      </c>
    </row>
    <row r="8" spans="1:17" ht="19.5" customHeight="1">
      <c r="A8" s="75" t="s">
        <v>60</v>
      </c>
      <c r="B8" s="76">
        <v>176</v>
      </c>
      <c r="C8" s="77">
        <v>0.13450515857852502</v>
      </c>
      <c r="D8" s="76">
        <v>61</v>
      </c>
      <c r="E8" s="77">
        <v>0.05971844222974958</v>
      </c>
      <c r="F8" s="76">
        <v>112</v>
      </c>
      <c r="G8" s="77">
        <v>0.5004468275245755</v>
      </c>
      <c r="H8" s="76">
        <v>1</v>
      </c>
      <c r="I8" s="78" t="s">
        <v>99</v>
      </c>
      <c r="J8" s="76">
        <v>2</v>
      </c>
      <c r="K8" s="78" t="s">
        <v>99</v>
      </c>
      <c r="L8" s="79" t="s">
        <v>27</v>
      </c>
      <c r="M8" s="79" t="s">
        <v>27</v>
      </c>
      <c r="N8" s="80">
        <v>1</v>
      </c>
      <c r="O8" s="78" t="s">
        <v>99</v>
      </c>
      <c r="P8" s="76">
        <v>14</v>
      </c>
      <c r="Q8" s="77">
        <v>0.18317414627763967</v>
      </c>
    </row>
    <row r="9" spans="1:17" ht="19.5" customHeight="1">
      <c r="A9" s="75" t="s">
        <v>61</v>
      </c>
      <c r="B9" s="76">
        <v>12202</v>
      </c>
      <c r="C9" s="77">
        <v>9.325181505540696</v>
      </c>
      <c r="D9" s="76">
        <v>7955</v>
      </c>
      <c r="E9" s="77">
        <v>7.78787226127308</v>
      </c>
      <c r="F9" s="76">
        <v>3909</v>
      </c>
      <c r="G9" s="77">
        <v>17.466487935656836</v>
      </c>
      <c r="H9" s="76">
        <v>114</v>
      </c>
      <c r="I9" s="77">
        <v>17.981072555205046</v>
      </c>
      <c r="J9" s="76">
        <v>137</v>
      </c>
      <c r="K9" s="77">
        <v>2.9557713052858685</v>
      </c>
      <c r="L9" s="76">
        <v>34</v>
      </c>
      <c r="M9" s="77">
        <v>14.225941422594143</v>
      </c>
      <c r="N9" s="76">
        <v>198</v>
      </c>
      <c r="O9" s="77">
        <v>5.360043313481321</v>
      </c>
      <c r="P9" s="76">
        <v>1062</v>
      </c>
      <c r="Q9" s="77">
        <v>13.895067381918095</v>
      </c>
    </row>
    <row r="10" spans="1:17" ht="19.5" customHeight="1">
      <c r="A10" s="75" t="s">
        <v>62</v>
      </c>
      <c r="B10" s="76">
        <v>31859</v>
      </c>
      <c r="C10" s="77">
        <v>24.347726404279708</v>
      </c>
      <c r="D10" s="76">
        <v>23758</v>
      </c>
      <c r="E10" s="77">
        <v>23.25886476220312</v>
      </c>
      <c r="F10" s="76">
        <v>7025</v>
      </c>
      <c r="G10" s="77">
        <v>31.38963360142985</v>
      </c>
      <c r="H10" s="76">
        <v>206</v>
      </c>
      <c r="I10" s="77">
        <v>32.49211356466877</v>
      </c>
      <c r="J10" s="76">
        <v>629</v>
      </c>
      <c r="K10" s="77">
        <v>13.570658036677456</v>
      </c>
      <c r="L10" s="76">
        <v>79</v>
      </c>
      <c r="M10" s="77">
        <v>33.054393305439326</v>
      </c>
      <c r="N10" s="76">
        <v>910</v>
      </c>
      <c r="O10" s="77">
        <v>24.634542501353547</v>
      </c>
      <c r="P10" s="76">
        <v>2427</v>
      </c>
      <c r="Q10" s="77">
        <v>31.754546643987965</v>
      </c>
    </row>
    <row r="11" spans="1:17" ht="19.5" customHeight="1">
      <c r="A11" s="75" t="s">
        <v>63</v>
      </c>
      <c r="B11" s="76">
        <v>36648</v>
      </c>
      <c r="C11" s="77">
        <v>28.0076423385556</v>
      </c>
      <c r="D11" s="76">
        <v>29282</v>
      </c>
      <c r="E11" s="77">
        <v>28.666810251992246</v>
      </c>
      <c r="F11" s="76">
        <v>5365</v>
      </c>
      <c r="G11" s="77">
        <v>23.97229669347632</v>
      </c>
      <c r="H11" s="76">
        <v>176</v>
      </c>
      <c r="I11" s="77">
        <v>27.760252365930597</v>
      </c>
      <c r="J11" s="76">
        <v>1551</v>
      </c>
      <c r="K11" s="77">
        <v>33.46278317152104</v>
      </c>
      <c r="L11" s="76">
        <v>68</v>
      </c>
      <c r="M11" s="77">
        <v>28.451882845188287</v>
      </c>
      <c r="N11" s="76">
        <v>1150</v>
      </c>
      <c r="O11" s="77">
        <v>31.131564699512726</v>
      </c>
      <c r="P11" s="76">
        <v>2126</v>
      </c>
      <c r="Q11" s="77">
        <v>27.816302499018708</v>
      </c>
    </row>
    <row r="12" spans="1:17" ht="19.5" customHeight="1">
      <c r="A12" s="75" t="s">
        <v>64</v>
      </c>
      <c r="B12" s="76">
        <v>32655</v>
      </c>
      <c r="C12" s="77">
        <v>24.956056553305313</v>
      </c>
      <c r="D12" s="76">
        <v>26814</v>
      </c>
      <c r="E12" s="77">
        <v>26.250660818827953</v>
      </c>
      <c r="F12" s="76">
        <v>3846</v>
      </c>
      <c r="G12" s="77">
        <v>17.184986595174262</v>
      </c>
      <c r="H12" s="76">
        <v>87</v>
      </c>
      <c r="I12" s="77">
        <v>13.722397476340694</v>
      </c>
      <c r="J12" s="76">
        <v>1628</v>
      </c>
      <c r="K12" s="77">
        <v>35.12405609492988</v>
      </c>
      <c r="L12" s="76">
        <v>43</v>
      </c>
      <c r="M12" s="77">
        <v>17.99163179916318</v>
      </c>
      <c r="N12" s="76">
        <v>885</v>
      </c>
      <c r="O12" s="77">
        <v>23.957769355711967</v>
      </c>
      <c r="P12" s="76">
        <v>1370</v>
      </c>
      <c r="Q12" s="77">
        <v>17.924898600026168</v>
      </c>
    </row>
    <row r="13" spans="1:17" ht="19.5" customHeight="1">
      <c r="A13" s="75" t="s">
        <v>65</v>
      </c>
      <c r="B13" s="76">
        <v>14322</v>
      </c>
      <c r="C13" s="77">
        <v>10.945357279327474</v>
      </c>
      <c r="D13" s="76">
        <v>11811</v>
      </c>
      <c r="E13" s="77">
        <v>11.562861002878233</v>
      </c>
      <c r="F13" s="76">
        <v>1754</v>
      </c>
      <c r="G13" s="77">
        <v>7.837354781054513</v>
      </c>
      <c r="H13" s="76">
        <v>45</v>
      </c>
      <c r="I13" s="77">
        <v>7.097791798107256</v>
      </c>
      <c r="J13" s="76">
        <v>579</v>
      </c>
      <c r="K13" s="77">
        <v>12.491909385113269</v>
      </c>
      <c r="L13" s="76">
        <v>11</v>
      </c>
      <c r="M13" s="77">
        <v>4.602510460251046</v>
      </c>
      <c r="N13" s="76">
        <v>450</v>
      </c>
      <c r="O13" s="77">
        <v>12.181916621548456</v>
      </c>
      <c r="P13" s="76">
        <v>514</v>
      </c>
      <c r="Q13" s="77">
        <v>6.725107941907628</v>
      </c>
    </row>
    <row r="14" spans="1:17" ht="19.5" customHeight="1">
      <c r="A14" s="75" t="s">
        <v>66</v>
      </c>
      <c r="B14" s="76">
        <v>2977</v>
      </c>
      <c r="C14" s="77">
        <v>2.2751241880015285</v>
      </c>
      <c r="D14" s="76">
        <v>2460</v>
      </c>
      <c r="E14" s="77">
        <v>2.408317506314491</v>
      </c>
      <c r="F14" s="76">
        <v>367</v>
      </c>
      <c r="G14" s="77">
        <v>1.639857015192136</v>
      </c>
      <c r="H14" s="76">
        <v>5</v>
      </c>
      <c r="I14" s="78" t="s">
        <v>99</v>
      </c>
      <c r="J14" s="76">
        <v>109</v>
      </c>
      <c r="K14" s="77">
        <v>2.3516720604099244</v>
      </c>
      <c r="L14" s="79">
        <v>4</v>
      </c>
      <c r="M14" s="78" t="s">
        <v>99</v>
      </c>
      <c r="N14" s="76">
        <v>100</v>
      </c>
      <c r="O14" s="77">
        <v>2.707092582566324</v>
      </c>
      <c r="P14" s="76">
        <v>129</v>
      </c>
      <c r="Q14" s="77">
        <v>1.6878189192725368</v>
      </c>
    </row>
    <row r="15" spans="1:17" ht="19.5" customHeight="1">
      <c r="A15" s="81" t="s">
        <v>68</v>
      </c>
      <c r="B15" s="82">
        <v>130850</v>
      </c>
      <c r="C15" s="83">
        <v>100</v>
      </c>
      <c r="D15" s="82">
        <v>102146</v>
      </c>
      <c r="E15" s="83">
        <v>100</v>
      </c>
      <c r="F15" s="82">
        <v>22380</v>
      </c>
      <c r="G15" s="83">
        <v>100</v>
      </c>
      <c r="H15" s="82">
        <v>634</v>
      </c>
      <c r="I15" s="83">
        <v>100</v>
      </c>
      <c r="J15" s="82">
        <v>4635</v>
      </c>
      <c r="K15" s="83">
        <v>100</v>
      </c>
      <c r="L15" s="82">
        <v>239</v>
      </c>
      <c r="M15" s="266">
        <v>100</v>
      </c>
      <c r="N15" s="82">
        <v>3694</v>
      </c>
      <c r="O15" s="83">
        <v>100</v>
      </c>
      <c r="P15" s="82">
        <v>7643</v>
      </c>
      <c r="Q15" s="83">
        <v>100</v>
      </c>
    </row>
    <row r="16" spans="1:17" ht="27.75" customHeight="1">
      <c r="A16" s="84" t="s">
        <v>230</v>
      </c>
      <c r="B16" s="233">
        <v>27.434</v>
      </c>
      <c r="C16" s="234"/>
      <c r="D16" s="233">
        <v>27.849</v>
      </c>
      <c r="E16" s="234"/>
      <c r="F16" s="233">
        <v>24.618</v>
      </c>
      <c r="G16" s="234"/>
      <c r="H16" s="233">
        <v>24.418</v>
      </c>
      <c r="I16" s="234"/>
      <c r="J16" s="233">
        <v>29.496</v>
      </c>
      <c r="K16" s="234"/>
      <c r="L16" s="233">
        <v>25</v>
      </c>
      <c r="M16" s="234"/>
      <c r="N16" s="235">
        <v>27.678</v>
      </c>
      <c r="O16" s="234"/>
      <c r="P16" s="233">
        <v>25.204</v>
      </c>
      <c r="Q16" s="234"/>
    </row>
    <row r="17" spans="1:17" ht="29.25" customHeight="1">
      <c r="A17" s="222" t="s">
        <v>231</v>
      </c>
      <c r="B17" s="223"/>
      <c r="C17" s="223"/>
      <c r="D17" s="223"/>
      <c r="E17" s="223"/>
      <c r="F17" s="223"/>
      <c r="G17" s="223"/>
      <c r="H17" s="223"/>
      <c r="I17" s="223"/>
      <c r="J17" s="223"/>
      <c r="K17" s="223"/>
      <c r="L17" s="223"/>
      <c r="M17" s="223"/>
      <c r="N17" s="223"/>
      <c r="O17" s="223"/>
      <c r="P17" s="223"/>
      <c r="Q17" s="223"/>
    </row>
    <row r="18" spans="1:17" ht="26.25" customHeight="1">
      <c r="A18" s="222" t="s">
        <v>232</v>
      </c>
      <c r="B18" s="223"/>
      <c r="C18" s="223"/>
      <c r="D18" s="223"/>
      <c r="E18" s="223"/>
      <c r="F18" s="223"/>
      <c r="G18" s="223"/>
      <c r="H18" s="223"/>
      <c r="I18" s="223"/>
      <c r="J18" s="223"/>
      <c r="K18" s="223"/>
      <c r="L18" s="223"/>
      <c r="M18" s="223"/>
      <c r="N18" s="223"/>
      <c r="O18" s="223"/>
      <c r="P18" s="223"/>
      <c r="Q18" s="223"/>
    </row>
    <row r="19" spans="1:17" ht="12.75">
      <c r="A19" s="229" t="s">
        <v>322</v>
      </c>
      <c r="B19" s="230"/>
      <c r="C19" s="230"/>
      <c r="D19" s="230"/>
      <c r="E19" s="230"/>
      <c r="F19" s="230"/>
      <c r="G19" s="230"/>
      <c r="H19" s="230"/>
      <c r="I19" s="230"/>
      <c r="J19" s="230"/>
      <c r="K19" s="230"/>
      <c r="L19" s="230"/>
      <c r="M19" s="230"/>
      <c r="N19" s="230"/>
      <c r="O19" s="230"/>
      <c r="P19" s="230"/>
      <c r="Q19" s="230"/>
    </row>
    <row r="58" spans="1:4" ht="12.75">
      <c r="A58" s="4">
        <f ca="1">NOW()</f>
        <v>38289.59898125</v>
      </c>
      <c r="D58" s="5" t="s">
        <v>71</v>
      </c>
    </row>
    <row r="59" ht="12.75">
      <c r="B59" s="6" t="s">
        <v>72</v>
      </c>
    </row>
    <row r="60" ht="12.75">
      <c r="A60" s="6" t="s">
        <v>73</v>
      </c>
    </row>
    <row r="61" ht="12.75">
      <c r="A61" s="6" t="s">
        <v>74</v>
      </c>
    </row>
    <row r="63" spans="1:17" ht="12.75">
      <c r="A63" s="7" t="s">
        <v>75</v>
      </c>
      <c r="B63" s="7" t="s">
        <v>75</v>
      </c>
      <c r="C63" s="7" t="s">
        <v>75</v>
      </c>
      <c r="D63" s="7" t="s">
        <v>75</v>
      </c>
      <c r="E63" s="7" t="s">
        <v>75</v>
      </c>
      <c r="F63" s="7" t="s">
        <v>75</v>
      </c>
      <c r="G63" s="7" t="s">
        <v>75</v>
      </c>
      <c r="H63" s="7" t="s">
        <v>75</v>
      </c>
      <c r="I63" s="7" t="s">
        <v>75</v>
      </c>
      <c r="J63" s="7" t="s">
        <v>75</v>
      </c>
      <c r="K63" s="7" t="s">
        <v>75</v>
      </c>
      <c r="L63" s="7" t="s">
        <v>75</v>
      </c>
      <c r="M63" s="7" t="s">
        <v>75</v>
      </c>
      <c r="N63" s="7" t="s">
        <v>75</v>
      </c>
      <c r="O63" s="7" t="s">
        <v>75</v>
      </c>
      <c r="P63" s="7" t="s">
        <v>75</v>
      </c>
      <c r="Q63" s="7" t="s">
        <v>75</v>
      </c>
    </row>
    <row r="65" spans="6:14" ht="12.75">
      <c r="F65" s="6" t="s">
        <v>76</v>
      </c>
      <c r="N65" s="6" t="s">
        <v>77</v>
      </c>
    </row>
    <row r="66" spans="2:17" ht="12.75">
      <c r="B66" s="7" t="s">
        <v>75</v>
      </c>
      <c r="C66" s="7" t="s">
        <v>75</v>
      </c>
      <c r="D66" s="7" t="s">
        <v>75</v>
      </c>
      <c r="E66" s="7" t="s">
        <v>75</v>
      </c>
      <c r="F66" s="7" t="s">
        <v>75</v>
      </c>
      <c r="G66" s="7" t="s">
        <v>75</v>
      </c>
      <c r="H66" s="7" t="s">
        <v>75</v>
      </c>
      <c r="I66" s="7" t="s">
        <v>75</v>
      </c>
      <c r="J66" s="7" t="s">
        <v>75</v>
      </c>
      <c r="K66" s="7" t="s">
        <v>75</v>
      </c>
      <c r="L66" s="7" t="s">
        <v>75</v>
      </c>
      <c r="M66" s="7" t="s">
        <v>75</v>
      </c>
      <c r="N66" s="7" t="s">
        <v>75</v>
      </c>
      <c r="O66" s="7" t="s">
        <v>75</v>
      </c>
      <c r="P66" s="7" t="s">
        <v>75</v>
      </c>
      <c r="Q66" s="7" t="s">
        <v>75</v>
      </c>
    </row>
    <row r="67" ht="12.75">
      <c r="A67" s="6" t="s">
        <v>78</v>
      </c>
    </row>
    <row r="68" spans="1:16" ht="12.75">
      <c r="A68" s="6" t="s">
        <v>79</v>
      </c>
      <c r="B68" s="6" t="s">
        <v>80</v>
      </c>
      <c r="D68" s="6" t="s">
        <v>81</v>
      </c>
      <c r="F68" s="6" t="s">
        <v>82</v>
      </c>
      <c r="H68" s="5" t="s">
        <v>83</v>
      </c>
      <c r="J68" s="5" t="s">
        <v>84</v>
      </c>
      <c r="L68" s="6" t="s">
        <v>85</v>
      </c>
      <c r="N68" s="6" t="s">
        <v>86</v>
      </c>
      <c r="P68" s="6" t="s">
        <v>87</v>
      </c>
    </row>
    <row r="69" spans="1:17" ht="12.75">
      <c r="A69" s="6" t="s">
        <v>48</v>
      </c>
      <c r="B69" s="7" t="s">
        <v>75</v>
      </c>
      <c r="C69" s="7" t="s">
        <v>75</v>
      </c>
      <c r="D69" s="7" t="s">
        <v>75</v>
      </c>
      <c r="E69" s="7" t="s">
        <v>75</v>
      </c>
      <c r="F69" s="7" t="s">
        <v>75</v>
      </c>
      <c r="G69" s="7" t="s">
        <v>75</v>
      </c>
      <c r="H69" s="7" t="s">
        <v>75</v>
      </c>
      <c r="I69" s="7" t="s">
        <v>75</v>
      </c>
      <c r="J69" s="7" t="s">
        <v>75</v>
      </c>
      <c r="K69" s="7" t="s">
        <v>75</v>
      </c>
      <c r="L69" s="7" t="s">
        <v>75</v>
      </c>
      <c r="M69" s="7" t="s">
        <v>75</v>
      </c>
      <c r="N69" s="7" t="s">
        <v>75</v>
      </c>
      <c r="O69" s="7" t="s">
        <v>75</v>
      </c>
      <c r="P69" s="7" t="s">
        <v>75</v>
      </c>
      <c r="Q69" s="7" t="s">
        <v>75</v>
      </c>
    </row>
    <row r="71" spans="2:17" ht="12.75">
      <c r="B71" s="6" t="s">
        <v>24</v>
      </c>
      <c r="C71" s="6" t="s">
        <v>57</v>
      </c>
      <c r="D71" s="6" t="s">
        <v>24</v>
      </c>
      <c r="E71" s="6" t="s">
        <v>57</v>
      </c>
      <c r="F71" s="6" t="s">
        <v>24</v>
      </c>
      <c r="G71" s="6" t="s">
        <v>57</v>
      </c>
      <c r="H71" s="6" t="s">
        <v>24</v>
      </c>
      <c r="I71" s="6" t="s">
        <v>57</v>
      </c>
      <c r="J71" s="6" t="s">
        <v>24</v>
      </c>
      <c r="K71" s="6" t="s">
        <v>57</v>
      </c>
      <c r="L71" s="6" t="s">
        <v>24</v>
      </c>
      <c r="M71" s="6" t="s">
        <v>57</v>
      </c>
      <c r="N71" s="6" t="s">
        <v>24</v>
      </c>
      <c r="O71" s="6" t="s">
        <v>57</v>
      </c>
      <c r="P71" s="6" t="s">
        <v>24</v>
      </c>
      <c r="Q71" s="6" t="s">
        <v>57</v>
      </c>
    </row>
    <row r="72" spans="1:17" ht="12.75">
      <c r="A72" s="7" t="s">
        <v>75</v>
      </c>
      <c r="B72" s="7" t="s">
        <v>75</v>
      </c>
      <c r="C72" s="7" t="s">
        <v>75</v>
      </c>
      <c r="D72" s="7" t="s">
        <v>75</v>
      </c>
      <c r="E72" s="7" t="s">
        <v>75</v>
      </c>
      <c r="F72" s="7" t="s">
        <v>75</v>
      </c>
      <c r="G72" s="7" t="s">
        <v>75</v>
      </c>
      <c r="H72" s="7" t="s">
        <v>75</v>
      </c>
      <c r="I72" s="7" t="s">
        <v>75</v>
      </c>
      <c r="J72" s="7" t="s">
        <v>75</v>
      </c>
      <c r="K72" s="7" t="s">
        <v>75</v>
      </c>
      <c r="L72" s="7" t="s">
        <v>75</v>
      </c>
      <c r="M72" s="7" t="s">
        <v>75</v>
      </c>
      <c r="N72" s="7" t="s">
        <v>75</v>
      </c>
      <c r="O72" s="7" t="s">
        <v>75</v>
      </c>
      <c r="P72" s="7" t="s">
        <v>75</v>
      </c>
      <c r="Q72" s="7" t="s">
        <v>75</v>
      </c>
    </row>
    <row r="74" spans="1:17" ht="12.75">
      <c r="A74" s="5" t="s">
        <v>60</v>
      </c>
      <c r="B74" s="8">
        <v>148</v>
      </c>
      <c r="C74" s="9">
        <f aca="true" t="shared" si="0" ref="C74:C80">B74/B8*100</f>
        <v>84.0909090909091</v>
      </c>
      <c r="D74" s="8">
        <v>60</v>
      </c>
      <c r="E74" s="9">
        <f aca="true" t="shared" si="1" ref="E74:E80">D74/D8*100</f>
        <v>98.36065573770492</v>
      </c>
      <c r="F74" s="8">
        <v>86</v>
      </c>
      <c r="G74" s="9">
        <f aca="true" t="shared" si="2" ref="G74:G80">F74/F8*100</f>
        <v>76.78571428571429</v>
      </c>
      <c r="H74" s="10">
        <v>1</v>
      </c>
      <c r="I74" s="9">
        <f aca="true" t="shared" si="3" ref="I74:I80">H74/H8*100</f>
        <v>100</v>
      </c>
      <c r="J74" s="10">
        <v>1</v>
      </c>
      <c r="K74" s="9">
        <f aca="true" t="shared" si="4" ref="K74:K80">J74/J8*100</f>
        <v>50</v>
      </c>
      <c r="L74" s="11" t="s">
        <v>88</v>
      </c>
      <c r="M74" s="12" t="s">
        <v>88</v>
      </c>
      <c r="N74" s="8">
        <v>1</v>
      </c>
      <c r="O74" s="9">
        <f aca="true" t="shared" si="5" ref="O74:O80">N74/N8*100</f>
        <v>100</v>
      </c>
      <c r="P74" s="8">
        <v>11</v>
      </c>
      <c r="Q74" s="9">
        <f aca="true" t="shared" si="6" ref="Q74:Q80">P74/P8*100</f>
        <v>78.57142857142857</v>
      </c>
    </row>
    <row r="75" spans="1:17" ht="12.75">
      <c r="A75" s="5" t="s">
        <v>61</v>
      </c>
      <c r="B75" s="8">
        <v>10639</v>
      </c>
      <c r="C75" s="9">
        <f t="shared" si="0"/>
        <v>87.1906244877889</v>
      </c>
      <c r="D75" s="8">
        <v>6714</v>
      </c>
      <c r="E75" s="9">
        <f t="shared" si="1"/>
        <v>84.3997485857951</v>
      </c>
      <c r="F75" s="8">
        <v>3737</v>
      </c>
      <c r="G75" s="9">
        <f t="shared" si="2"/>
        <v>95.59989767203888</v>
      </c>
      <c r="H75" s="10">
        <v>110</v>
      </c>
      <c r="I75" s="9">
        <f t="shared" si="3"/>
        <v>96.49122807017544</v>
      </c>
      <c r="J75" s="10">
        <v>55</v>
      </c>
      <c r="K75" s="9">
        <f t="shared" si="4"/>
        <v>40.14598540145985</v>
      </c>
      <c r="L75" s="8">
        <v>5</v>
      </c>
      <c r="M75" s="9">
        <f aca="true" t="shared" si="7" ref="M75:M80">L75/L9*100</f>
        <v>14.705882352941178</v>
      </c>
      <c r="N75" s="8">
        <v>131</v>
      </c>
      <c r="O75" s="9">
        <f t="shared" si="5"/>
        <v>66.16161616161617</v>
      </c>
      <c r="P75" s="8">
        <v>533</v>
      </c>
      <c r="Q75" s="9">
        <f t="shared" si="6"/>
        <v>50.18832391713748</v>
      </c>
    </row>
    <row r="76" spans="1:17" ht="12.75">
      <c r="A76" s="5" t="s">
        <v>62</v>
      </c>
      <c r="B76" s="8">
        <v>26424</v>
      </c>
      <c r="C76" s="9">
        <f t="shared" si="0"/>
        <v>82.94045638595058</v>
      </c>
      <c r="D76" s="8">
        <v>19866</v>
      </c>
      <c r="E76" s="9">
        <f t="shared" si="1"/>
        <v>83.61814967589865</v>
      </c>
      <c r="F76" s="8">
        <v>6109</v>
      </c>
      <c r="G76" s="9">
        <f t="shared" si="2"/>
        <v>86.96085409252669</v>
      </c>
      <c r="H76" s="10">
        <v>176</v>
      </c>
      <c r="I76" s="9">
        <f t="shared" si="3"/>
        <v>85.43689320388349</v>
      </c>
      <c r="J76" s="10">
        <v>196</v>
      </c>
      <c r="K76" s="9">
        <f t="shared" si="4"/>
        <v>31.160572337042925</v>
      </c>
      <c r="L76" s="8">
        <v>12</v>
      </c>
      <c r="M76" s="9">
        <f t="shared" si="7"/>
        <v>15.18987341772152</v>
      </c>
      <c r="N76" s="8">
        <v>542</v>
      </c>
      <c r="O76" s="9">
        <f t="shared" si="5"/>
        <v>59.56043956043956</v>
      </c>
      <c r="P76" s="8">
        <v>892</v>
      </c>
      <c r="Q76" s="9">
        <f t="shared" si="6"/>
        <v>36.75319324268644</v>
      </c>
    </row>
    <row r="77" spans="1:17" ht="12.75">
      <c r="A77" s="5" t="s">
        <v>63</v>
      </c>
      <c r="B77" s="8">
        <v>34976</v>
      </c>
      <c r="C77" s="9">
        <f t="shared" si="0"/>
        <v>95.43767736302118</v>
      </c>
      <c r="D77" s="8">
        <v>30109</v>
      </c>
      <c r="E77" s="9">
        <f t="shared" si="1"/>
        <v>102.82426063793457</v>
      </c>
      <c r="F77" s="8">
        <v>4160</v>
      </c>
      <c r="G77" s="9">
        <f t="shared" si="2"/>
        <v>77.53960857409133</v>
      </c>
      <c r="H77" s="10">
        <v>148</v>
      </c>
      <c r="I77" s="9">
        <f t="shared" si="3"/>
        <v>84.0909090909091</v>
      </c>
      <c r="J77" s="10">
        <v>431</v>
      </c>
      <c r="K77" s="9">
        <f t="shared" si="4"/>
        <v>27.788523533204383</v>
      </c>
      <c r="L77" s="8">
        <v>19</v>
      </c>
      <c r="M77" s="9">
        <f t="shared" si="7"/>
        <v>27.941176470588236</v>
      </c>
      <c r="N77" s="8">
        <v>705</v>
      </c>
      <c r="O77" s="9">
        <f t="shared" si="5"/>
        <v>61.30434782608696</v>
      </c>
      <c r="P77" s="8">
        <v>805</v>
      </c>
      <c r="Q77" s="9">
        <f t="shared" si="6"/>
        <v>37.86453433678269</v>
      </c>
    </row>
    <row r="78" spans="1:17" ht="12.75">
      <c r="A78" s="5" t="s">
        <v>64</v>
      </c>
      <c r="B78" s="8">
        <v>27874</v>
      </c>
      <c r="C78" s="9">
        <f t="shared" si="0"/>
        <v>85.35905680600214</v>
      </c>
      <c r="D78" s="8">
        <v>24550</v>
      </c>
      <c r="E78" s="9">
        <f t="shared" si="1"/>
        <v>91.55664951144924</v>
      </c>
      <c r="F78" s="8">
        <v>2743</v>
      </c>
      <c r="G78" s="9">
        <f t="shared" si="2"/>
        <v>71.32085283411337</v>
      </c>
      <c r="H78" s="10">
        <v>79</v>
      </c>
      <c r="I78" s="9">
        <f t="shared" si="3"/>
        <v>90.80459770114942</v>
      </c>
      <c r="J78" s="10">
        <v>388</v>
      </c>
      <c r="K78" s="9">
        <f t="shared" si="4"/>
        <v>23.832923832923832</v>
      </c>
      <c r="L78" s="8">
        <v>11</v>
      </c>
      <c r="M78" s="9">
        <f t="shared" si="7"/>
        <v>25.581395348837212</v>
      </c>
      <c r="N78" s="8">
        <v>587</v>
      </c>
      <c r="O78" s="9">
        <f t="shared" si="5"/>
        <v>66.32768361581921</v>
      </c>
      <c r="P78" s="8">
        <v>569</v>
      </c>
      <c r="Q78" s="9">
        <f t="shared" si="6"/>
        <v>41.53284671532847</v>
      </c>
    </row>
    <row r="79" spans="1:17" ht="12.75">
      <c r="A79" s="5" t="s">
        <v>65</v>
      </c>
      <c r="B79" s="8">
        <v>9961</v>
      </c>
      <c r="C79" s="9">
        <f t="shared" si="0"/>
        <v>69.5503421309873</v>
      </c>
      <c r="D79" s="8">
        <v>8630</v>
      </c>
      <c r="E79" s="9">
        <f t="shared" si="1"/>
        <v>73.06747946829228</v>
      </c>
      <c r="F79" s="8">
        <v>1131</v>
      </c>
      <c r="G79" s="9">
        <f t="shared" si="2"/>
        <v>64.4811858608894</v>
      </c>
      <c r="H79" s="10">
        <v>20</v>
      </c>
      <c r="I79" s="9">
        <f t="shared" si="3"/>
        <v>44.44444444444444</v>
      </c>
      <c r="J79" s="10">
        <v>137</v>
      </c>
      <c r="K79" s="9">
        <f t="shared" si="4"/>
        <v>23.661485319516405</v>
      </c>
      <c r="L79" s="8">
        <v>3</v>
      </c>
      <c r="M79" s="9">
        <f t="shared" si="7"/>
        <v>27.27272727272727</v>
      </c>
      <c r="N79" s="8">
        <v>253</v>
      </c>
      <c r="O79" s="9">
        <f t="shared" si="5"/>
        <v>56.222222222222214</v>
      </c>
      <c r="P79" s="8">
        <v>179</v>
      </c>
      <c r="Q79" s="9">
        <f t="shared" si="6"/>
        <v>34.824902723735406</v>
      </c>
    </row>
    <row r="80" spans="1:17" ht="12.75">
      <c r="A80" s="5" t="s">
        <v>66</v>
      </c>
      <c r="B80" s="8">
        <v>1378</v>
      </c>
      <c r="C80" s="9">
        <f t="shared" si="0"/>
        <v>46.288209606986904</v>
      </c>
      <c r="D80" s="8">
        <v>1170</v>
      </c>
      <c r="E80" s="9">
        <f t="shared" si="1"/>
        <v>47.5609756097561</v>
      </c>
      <c r="F80" s="10">
        <v>169</v>
      </c>
      <c r="G80" s="9">
        <f t="shared" si="2"/>
        <v>46.049046321525886</v>
      </c>
      <c r="H80" s="10">
        <v>2</v>
      </c>
      <c r="I80" s="9">
        <f t="shared" si="3"/>
        <v>40</v>
      </c>
      <c r="J80" s="10">
        <v>23</v>
      </c>
      <c r="K80" s="9">
        <f t="shared" si="4"/>
        <v>21.100917431192663</v>
      </c>
      <c r="L80" s="10">
        <v>1</v>
      </c>
      <c r="M80" s="9">
        <f t="shared" si="7"/>
        <v>25</v>
      </c>
      <c r="N80" s="10">
        <v>63</v>
      </c>
      <c r="O80" s="9">
        <f t="shared" si="5"/>
        <v>63</v>
      </c>
      <c r="P80" s="10">
        <v>34</v>
      </c>
      <c r="Q80" s="9">
        <f t="shared" si="6"/>
        <v>26.356589147286826</v>
      </c>
    </row>
    <row r="81" spans="1:17" ht="12.75">
      <c r="A81" s="5" t="s">
        <v>67</v>
      </c>
      <c r="B81" s="10">
        <v>43</v>
      </c>
      <c r="C81" s="9" t="e">
        <f>B81/#REF!*100</f>
        <v>#REF!</v>
      </c>
      <c r="D81" s="10">
        <v>33</v>
      </c>
      <c r="E81" s="9" t="e">
        <f>D81/#REF!*100</f>
        <v>#REF!</v>
      </c>
      <c r="F81" s="10">
        <v>9</v>
      </c>
      <c r="G81" s="9" t="e">
        <f>F81/#REF!*100</f>
        <v>#REF!</v>
      </c>
      <c r="H81" s="10">
        <v>1</v>
      </c>
      <c r="I81" s="9" t="e">
        <f>H81/#REF!*100</f>
        <v>#REF!</v>
      </c>
      <c r="J81" s="13" t="s">
        <v>88</v>
      </c>
      <c r="K81" s="12" t="s">
        <v>88</v>
      </c>
      <c r="L81" s="13" t="s">
        <v>88</v>
      </c>
      <c r="M81" s="12" t="s">
        <v>88</v>
      </c>
      <c r="N81" s="10">
        <v>2</v>
      </c>
      <c r="O81" s="9" t="e">
        <f>N81/#REF!*100</f>
        <v>#REF!</v>
      </c>
      <c r="P81" s="10">
        <v>5</v>
      </c>
      <c r="Q81" s="9" t="e">
        <f>P81/#REF!*100</f>
        <v>#REF!</v>
      </c>
    </row>
    <row r="82" spans="1:17" ht="12.75">
      <c r="A82" s="7" t="s">
        <v>75</v>
      </c>
      <c r="B82" s="7" t="s">
        <v>75</v>
      </c>
      <c r="C82" s="7" t="s">
        <v>75</v>
      </c>
      <c r="D82" s="7" t="s">
        <v>75</v>
      </c>
      <c r="E82" s="14" t="s">
        <v>75</v>
      </c>
      <c r="F82" s="7" t="s">
        <v>75</v>
      </c>
      <c r="G82" s="7" t="s">
        <v>75</v>
      </c>
      <c r="H82" s="7" t="s">
        <v>75</v>
      </c>
      <c r="I82" s="7" t="s">
        <v>75</v>
      </c>
      <c r="J82" s="7" t="s">
        <v>75</v>
      </c>
      <c r="K82" s="7" t="s">
        <v>75</v>
      </c>
      <c r="L82" s="7" t="s">
        <v>75</v>
      </c>
      <c r="M82" s="14" t="s">
        <v>75</v>
      </c>
      <c r="N82" s="7" t="s">
        <v>75</v>
      </c>
      <c r="O82" s="14" t="s">
        <v>75</v>
      </c>
      <c r="P82" s="7" t="s">
        <v>75</v>
      </c>
      <c r="Q82" s="14" t="s">
        <v>75</v>
      </c>
    </row>
    <row r="83" spans="13:17" ht="12.75">
      <c r="M83" s="9"/>
      <c r="O83" s="9"/>
      <c r="Q83" s="9"/>
    </row>
    <row r="84" spans="1:17" ht="12.75">
      <c r="A84" s="5" t="s">
        <v>89</v>
      </c>
      <c r="B84" s="8">
        <v>111443</v>
      </c>
      <c r="C84" s="9">
        <f>B84/B15*100</f>
        <v>85.16851356515093</v>
      </c>
      <c r="D84" s="8">
        <v>91132</v>
      </c>
      <c r="E84" s="9">
        <f>D84/D15*100</f>
        <v>89.21739470953341</v>
      </c>
      <c r="F84" s="8">
        <v>18144</v>
      </c>
      <c r="G84" s="9">
        <f>F84/F15*100</f>
        <v>81.07238605898124</v>
      </c>
      <c r="H84" s="10">
        <v>537</v>
      </c>
      <c r="I84" s="9">
        <f>H84/H15*100</f>
        <v>84.70031545741324</v>
      </c>
      <c r="J84" s="8">
        <v>1231</v>
      </c>
      <c r="K84" s="9">
        <f>J84/J15*100</f>
        <v>26.55879180151025</v>
      </c>
      <c r="L84" s="8">
        <v>51</v>
      </c>
      <c r="M84" s="9">
        <f>L84/L15*100</f>
        <v>21.338912133891213</v>
      </c>
      <c r="N84" s="8">
        <v>2284</v>
      </c>
      <c r="O84" s="9">
        <f>N84/N15*100</f>
        <v>61.82999458581484</v>
      </c>
      <c r="P84" s="8">
        <v>3028</v>
      </c>
      <c r="Q84" s="9">
        <f>P84/P15*100</f>
        <v>39.61795106633521</v>
      </c>
    </row>
    <row r="85" spans="1:17" ht="12.75">
      <c r="A85" s="7" t="s">
        <v>75</v>
      </c>
      <c r="B85" s="7" t="s">
        <v>75</v>
      </c>
      <c r="C85" s="7" t="s">
        <v>75</v>
      </c>
      <c r="D85" s="7" t="s">
        <v>75</v>
      </c>
      <c r="E85" s="7" t="s">
        <v>75</v>
      </c>
      <c r="F85" s="7" t="s">
        <v>75</v>
      </c>
      <c r="G85" s="7" t="s">
        <v>75</v>
      </c>
      <c r="H85" s="7" t="s">
        <v>75</v>
      </c>
      <c r="I85" s="7" t="s">
        <v>75</v>
      </c>
      <c r="J85" s="7" t="s">
        <v>75</v>
      </c>
      <c r="K85" s="7" t="s">
        <v>75</v>
      </c>
      <c r="L85" s="7" t="s">
        <v>75</v>
      </c>
      <c r="M85" s="7" t="s">
        <v>75</v>
      </c>
      <c r="N85" s="7" t="s">
        <v>75</v>
      </c>
      <c r="O85" s="7" t="s">
        <v>75</v>
      </c>
      <c r="P85" s="7" t="s">
        <v>75</v>
      </c>
      <c r="Q85" s="7" t="s">
        <v>75</v>
      </c>
    </row>
    <row r="87" ht="12.75">
      <c r="A87" s="5" t="s">
        <v>90</v>
      </c>
    </row>
    <row r="88" spans="14:16" ht="12.75">
      <c r="N88" s="15"/>
      <c r="P88" s="15"/>
    </row>
    <row r="89" ht="12.75">
      <c r="A89" s="5" t="s">
        <v>91</v>
      </c>
    </row>
    <row r="90" ht="12.75">
      <c r="A90" s="5" t="s">
        <v>92</v>
      </c>
    </row>
    <row r="138" spans="1:7" ht="12.75">
      <c r="A138" s="4">
        <f ca="1">NOW()</f>
        <v>38289.59898125</v>
      </c>
      <c r="G138" s="5" t="s">
        <v>93</v>
      </c>
    </row>
    <row r="139" ht="12.75">
      <c r="C139" s="5" t="s">
        <v>94</v>
      </c>
    </row>
    <row r="140" ht="12.75">
      <c r="E140" s="5" t="s">
        <v>95</v>
      </c>
    </row>
    <row r="143" spans="1:11" ht="12.75">
      <c r="A143" s="7" t="s">
        <v>75</v>
      </c>
      <c r="B143" s="7" t="s">
        <v>75</v>
      </c>
      <c r="C143" s="7" t="s">
        <v>75</v>
      </c>
      <c r="D143" s="7" t="s">
        <v>75</v>
      </c>
      <c r="E143" s="7" t="s">
        <v>75</v>
      </c>
      <c r="F143" s="7" t="s">
        <v>75</v>
      </c>
      <c r="G143" s="7" t="s">
        <v>75</v>
      </c>
      <c r="H143" s="7" t="s">
        <v>75</v>
      </c>
      <c r="I143" s="7" t="s">
        <v>75</v>
      </c>
      <c r="J143" s="7" t="s">
        <v>75</v>
      </c>
      <c r="K143" s="7" t="s">
        <v>75</v>
      </c>
    </row>
    <row r="145" ht="12.75">
      <c r="F145" s="6" t="s">
        <v>76</v>
      </c>
    </row>
    <row r="146" spans="2:11" ht="12.75">
      <c r="B146" s="7" t="s">
        <v>75</v>
      </c>
      <c r="C146" s="7" t="s">
        <v>75</v>
      </c>
      <c r="D146" s="7" t="s">
        <v>75</v>
      </c>
      <c r="E146" s="7" t="s">
        <v>75</v>
      </c>
      <c r="F146" s="7" t="s">
        <v>75</v>
      </c>
      <c r="G146" s="7" t="s">
        <v>75</v>
      </c>
      <c r="H146" s="7" t="s">
        <v>75</v>
      </c>
      <c r="I146" s="7" t="s">
        <v>75</v>
      </c>
      <c r="J146" s="7" t="s">
        <v>75</v>
      </c>
      <c r="K146" s="7" t="s">
        <v>75</v>
      </c>
    </row>
    <row r="147" ht="12.75">
      <c r="A147" s="6" t="s">
        <v>78</v>
      </c>
    </row>
    <row r="148" spans="1:10" ht="12.75">
      <c r="A148" s="6" t="s">
        <v>79</v>
      </c>
      <c r="B148" s="6" t="s">
        <v>80</v>
      </c>
      <c r="D148" s="6" t="s">
        <v>81</v>
      </c>
      <c r="F148" s="6" t="s">
        <v>82</v>
      </c>
      <c r="H148" s="6" t="s">
        <v>96</v>
      </c>
      <c r="J148" s="5" t="s">
        <v>97</v>
      </c>
    </row>
    <row r="149" spans="1:11" ht="12.75">
      <c r="A149" s="6" t="s">
        <v>48</v>
      </c>
      <c r="B149" s="7" t="s">
        <v>75</v>
      </c>
      <c r="C149" s="7" t="s">
        <v>75</v>
      </c>
      <c r="D149" s="7" t="s">
        <v>75</v>
      </c>
      <c r="E149" s="7" t="s">
        <v>75</v>
      </c>
      <c r="F149" s="7" t="s">
        <v>75</v>
      </c>
      <c r="G149" s="7" t="s">
        <v>75</v>
      </c>
      <c r="H149" s="7" t="s">
        <v>75</v>
      </c>
      <c r="I149" s="7" t="s">
        <v>75</v>
      </c>
      <c r="J149" s="7" t="s">
        <v>75</v>
      </c>
      <c r="K149" s="7" t="s">
        <v>75</v>
      </c>
    </row>
    <row r="151" spans="2:11" ht="12.75">
      <c r="B151" s="6" t="s">
        <v>24</v>
      </c>
      <c r="C151" s="6" t="s">
        <v>98</v>
      </c>
      <c r="D151" s="6" t="s">
        <v>24</v>
      </c>
      <c r="E151" s="6" t="s">
        <v>98</v>
      </c>
      <c r="F151" s="6" t="s">
        <v>24</v>
      </c>
      <c r="G151" s="6" t="s">
        <v>98</v>
      </c>
      <c r="H151" s="6" t="s">
        <v>24</v>
      </c>
      <c r="I151" s="6" t="s">
        <v>98</v>
      </c>
      <c r="J151" s="6" t="s">
        <v>24</v>
      </c>
      <c r="K151" s="6" t="s">
        <v>98</v>
      </c>
    </row>
    <row r="152" spans="1:11" ht="12.75">
      <c r="A152" s="7" t="s">
        <v>75</v>
      </c>
      <c r="B152" s="7" t="s">
        <v>75</v>
      </c>
      <c r="C152" s="7" t="s">
        <v>75</v>
      </c>
      <c r="D152" s="7" t="s">
        <v>75</v>
      </c>
      <c r="E152" s="7" t="s">
        <v>75</v>
      </c>
      <c r="F152" s="7" t="s">
        <v>75</v>
      </c>
      <c r="G152" s="7" t="s">
        <v>75</v>
      </c>
      <c r="H152" s="7" t="s">
        <v>75</v>
      </c>
      <c r="I152" s="7" t="s">
        <v>75</v>
      </c>
      <c r="J152" s="7" t="s">
        <v>75</v>
      </c>
      <c r="K152" s="7" t="s">
        <v>75</v>
      </c>
    </row>
    <row r="154" spans="1:17" ht="12.75">
      <c r="A154" s="5" t="s">
        <v>60</v>
      </c>
      <c r="B154" s="8">
        <v>23</v>
      </c>
      <c r="C154" s="9">
        <f aca="true" t="shared" si="8" ref="C154:C160">B154/B8*1000</f>
        <v>130.6818181818182</v>
      </c>
      <c r="D154" s="8">
        <v>4</v>
      </c>
      <c r="E154" s="9">
        <f aca="true" t="shared" si="9" ref="E154:E160">D154/D8*1000</f>
        <v>65.57377049180329</v>
      </c>
      <c r="F154" s="8">
        <v>19</v>
      </c>
      <c r="G154" s="9">
        <f aca="true" t="shared" si="10" ref="G154:G160">F154/F8*1000</f>
        <v>169.64285714285714</v>
      </c>
      <c r="H154" s="13" t="s">
        <v>88</v>
      </c>
      <c r="I154" s="12" t="s">
        <v>88</v>
      </c>
      <c r="J154" s="13" t="s">
        <v>88</v>
      </c>
      <c r="K154" s="12" t="s">
        <v>88</v>
      </c>
      <c r="L154" s="8"/>
      <c r="N154" s="8"/>
      <c r="O154" s="9"/>
      <c r="P154" s="8"/>
      <c r="Q154" s="9"/>
    </row>
    <row r="155" spans="1:17" ht="12.75">
      <c r="A155" s="5" t="s">
        <v>61</v>
      </c>
      <c r="B155" s="8">
        <v>468</v>
      </c>
      <c r="C155" s="9">
        <f t="shared" si="8"/>
        <v>38.354368136371086</v>
      </c>
      <c r="D155" s="8">
        <v>172</v>
      </c>
      <c r="E155" s="9">
        <f t="shared" si="9"/>
        <v>21.62162162162162</v>
      </c>
      <c r="F155" s="8">
        <v>294</v>
      </c>
      <c r="G155" s="9">
        <f t="shared" si="10"/>
        <v>75.21105141980046</v>
      </c>
      <c r="H155" s="10">
        <v>2</v>
      </c>
      <c r="I155" s="12" t="s">
        <v>99</v>
      </c>
      <c r="J155" s="13" t="s">
        <v>88</v>
      </c>
      <c r="K155" s="12" t="s">
        <v>88</v>
      </c>
      <c r="L155" s="8"/>
      <c r="N155" s="8"/>
      <c r="O155" s="9"/>
      <c r="P155" s="8"/>
      <c r="Q155" s="9"/>
    </row>
    <row r="156" spans="1:17" ht="12.75">
      <c r="A156" s="5" t="s">
        <v>62</v>
      </c>
      <c r="B156" s="8">
        <v>603</v>
      </c>
      <c r="C156" s="9">
        <f t="shared" si="8"/>
        <v>18.927147744750304</v>
      </c>
      <c r="D156" s="8">
        <v>238</v>
      </c>
      <c r="E156" s="9">
        <f t="shared" si="9"/>
        <v>10.017678255745434</v>
      </c>
      <c r="F156" s="8">
        <v>356</v>
      </c>
      <c r="G156" s="9">
        <f t="shared" si="10"/>
        <v>50.6761565836299</v>
      </c>
      <c r="H156" s="10">
        <v>8</v>
      </c>
      <c r="I156" s="9">
        <f>H156/565*1000</f>
        <v>14.15929203539823</v>
      </c>
      <c r="J156" s="10">
        <v>1</v>
      </c>
      <c r="K156" s="12" t="s">
        <v>99</v>
      </c>
      <c r="L156" s="8"/>
      <c r="N156" s="8"/>
      <c r="O156" s="9"/>
      <c r="P156" s="8"/>
      <c r="Q156" s="9"/>
    </row>
    <row r="157" spans="1:17" ht="12.75">
      <c r="A157" s="5" t="s">
        <v>63</v>
      </c>
      <c r="B157" s="8">
        <v>406</v>
      </c>
      <c r="C157" s="9">
        <f t="shared" si="8"/>
        <v>11.07836716874045</v>
      </c>
      <c r="D157" s="8">
        <v>166</v>
      </c>
      <c r="E157" s="9">
        <f t="shared" si="9"/>
        <v>5.669011679530087</v>
      </c>
      <c r="F157" s="8">
        <v>238</v>
      </c>
      <c r="G157" s="9">
        <f t="shared" si="10"/>
        <v>44.36160298229264</v>
      </c>
      <c r="H157" s="10">
        <v>2</v>
      </c>
      <c r="I157" s="12" t="s">
        <v>99</v>
      </c>
      <c r="J157" s="13" t="s">
        <v>88</v>
      </c>
      <c r="K157" s="12" t="s">
        <v>88</v>
      </c>
      <c r="L157" s="8"/>
      <c r="N157" s="8"/>
      <c r="O157" s="9"/>
      <c r="P157" s="8"/>
      <c r="Q157" s="9"/>
    </row>
    <row r="158" spans="1:17" ht="12.75">
      <c r="A158" s="5" t="s">
        <v>64</v>
      </c>
      <c r="B158" s="8">
        <v>288</v>
      </c>
      <c r="C158" s="9">
        <f t="shared" si="8"/>
        <v>8.819476343592099</v>
      </c>
      <c r="D158" s="8">
        <v>116</v>
      </c>
      <c r="E158" s="9">
        <f t="shared" si="9"/>
        <v>4.326098306854628</v>
      </c>
      <c r="F158" s="8">
        <v>162</v>
      </c>
      <c r="G158" s="9">
        <f t="shared" si="10"/>
        <v>42.1216848673947</v>
      </c>
      <c r="H158" s="10">
        <v>9</v>
      </c>
      <c r="I158" s="9">
        <f>H158/586*1000</f>
        <v>15.358361774744028</v>
      </c>
      <c r="J158" s="10">
        <v>1</v>
      </c>
      <c r="K158" s="12" t="s">
        <v>99</v>
      </c>
      <c r="L158" s="8"/>
      <c r="N158" s="8"/>
      <c r="O158" s="9"/>
      <c r="P158" s="8"/>
      <c r="Q158" s="9"/>
    </row>
    <row r="159" spans="1:17" ht="12.75">
      <c r="A159" s="5" t="s">
        <v>65</v>
      </c>
      <c r="B159" s="8">
        <v>153</v>
      </c>
      <c r="C159" s="9">
        <f t="shared" si="8"/>
        <v>10.682865521575199</v>
      </c>
      <c r="D159" s="8">
        <v>52</v>
      </c>
      <c r="E159" s="9">
        <f t="shared" si="9"/>
        <v>4.402675472017611</v>
      </c>
      <c r="F159" s="8">
        <v>100</v>
      </c>
      <c r="G159" s="9">
        <f t="shared" si="10"/>
        <v>57.01254275940707</v>
      </c>
      <c r="H159" s="10">
        <v>1</v>
      </c>
      <c r="I159" s="12" t="s">
        <v>99</v>
      </c>
      <c r="J159" s="13" t="s">
        <v>88</v>
      </c>
      <c r="K159" s="12" t="s">
        <v>88</v>
      </c>
      <c r="L159" s="8"/>
      <c r="N159" s="8"/>
      <c r="O159" s="9"/>
      <c r="P159" s="8"/>
      <c r="Q159" s="9"/>
    </row>
    <row r="160" spans="1:17" ht="12.75">
      <c r="A160" s="5" t="s">
        <v>66</v>
      </c>
      <c r="B160" s="10">
        <v>31</v>
      </c>
      <c r="C160" s="9">
        <f t="shared" si="8"/>
        <v>10.413167618407792</v>
      </c>
      <c r="D160" s="8">
        <v>14</v>
      </c>
      <c r="E160" s="9">
        <f t="shared" si="9"/>
        <v>5.691056910569106</v>
      </c>
      <c r="F160" s="10">
        <v>15</v>
      </c>
      <c r="G160" s="9">
        <f t="shared" si="10"/>
        <v>40.87193460490463</v>
      </c>
      <c r="H160" s="10">
        <v>2</v>
      </c>
      <c r="I160" s="12" t="s">
        <v>99</v>
      </c>
      <c r="J160" s="13" t="s">
        <v>88</v>
      </c>
      <c r="K160" s="12" t="s">
        <v>88</v>
      </c>
      <c r="L160" s="8"/>
      <c r="O160" s="9"/>
      <c r="Q160" s="9"/>
    </row>
    <row r="161" spans="1:17" ht="12.75">
      <c r="A161" s="5" t="s">
        <v>67</v>
      </c>
      <c r="B161" s="10">
        <v>3</v>
      </c>
      <c r="C161" s="12" t="s">
        <v>99</v>
      </c>
      <c r="D161" s="10">
        <v>1</v>
      </c>
      <c r="E161" s="12" t="s">
        <v>99</v>
      </c>
      <c r="F161" s="10">
        <v>2</v>
      </c>
      <c r="G161" s="13" t="s">
        <v>99</v>
      </c>
      <c r="H161" s="13" t="s">
        <v>88</v>
      </c>
      <c r="I161" s="12" t="s">
        <v>88</v>
      </c>
      <c r="J161" s="13" t="s">
        <v>88</v>
      </c>
      <c r="K161" s="12" t="s">
        <v>88</v>
      </c>
      <c r="O161" s="9"/>
      <c r="Q161" s="9"/>
    </row>
    <row r="162" spans="1:17" ht="12.75">
      <c r="A162" s="7" t="s">
        <v>75</v>
      </c>
      <c r="B162" s="7" t="s">
        <v>75</v>
      </c>
      <c r="C162" s="14" t="s">
        <v>75</v>
      </c>
      <c r="D162" s="7" t="s">
        <v>75</v>
      </c>
      <c r="E162" s="14" t="s">
        <v>75</v>
      </c>
      <c r="F162" s="7" t="s">
        <v>75</v>
      </c>
      <c r="G162" s="14" t="s">
        <v>75</v>
      </c>
      <c r="H162" s="7" t="s">
        <v>75</v>
      </c>
      <c r="I162" s="7" t="s">
        <v>75</v>
      </c>
      <c r="J162" s="7" t="s">
        <v>75</v>
      </c>
      <c r="K162" s="7" t="s">
        <v>75</v>
      </c>
      <c r="M162" s="9"/>
      <c r="O162" s="9"/>
      <c r="Q162" s="9"/>
    </row>
    <row r="163" spans="15:17" ht="12.75">
      <c r="O163" s="9"/>
      <c r="Q163" s="9"/>
    </row>
    <row r="164" spans="1:17" ht="12.75">
      <c r="A164" s="5" t="s">
        <v>89</v>
      </c>
      <c r="B164" s="8">
        <v>1975</v>
      </c>
      <c r="C164" s="9">
        <f>B164/B15*1000</f>
        <v>15.093618647306076</v>
      </c>
      <c r="D164" s="8">
        <v>763</v>
      </c>
      <c r="E164" s="9">
        <f>D164/D15*1000</f>
        <v>7.469700232999823</v>
      </c>
      <c r="F164" s="8">
        <v>1186</v>
      </c>
      <c r="G164" s="9">
        <f>F164/F15*1000</f>
        <v>52.99374441465594</v>
      </c>
      <c r="H164" s="10">
        <v>24</v>
      </c>
      <c r="I164" s="9">
        <f>H164/2418*1000</f>
        <v>9.925558312655086</v>
      </c>
      <c r="J164" s="10">
        <v>2</v>
      </c>
      <c r="K164" s="12" t="s">
        <v>99</v>
      </c>
      <c r="N164" s="8"/>
      <c r="O164" s="9"/>
      <c r="P164" s="8"/>
      <c r="Q164" s="9"/>
    </row>
    <row r="165" spans="1:11" ht="12.75">
      <c r="A165" s="7" t="s">
        <v>75</v>
      </c>
      <c r="B165" s="7" t="s">
        <v>75</v>
      </c>
      <c r="C165" s="7" t="s">
        <v>75</v>
      </c>
      <c r="D165" s="7" t="s">
        <v>75</v>
      </c>
      <c r="E165" s="7" t="s">
        <v>75</v>
      </c>
      <c r="F165" s="7" t="s">
        <v>75</v>
      </c>
      <c r="G165" s="7" t="s">
        <v>75</v>
      </c>
      <c r="H165" s="7" t="s">
        <v>75</v>
      </c>
      <c r="I165" s="7" t="s">
        <v>75</v>
      </c>
      <c r="J165" s="7" t="s">
        <v>75</v>
      </c>
      <c r="K165" s="7" t="s">
        <v>75</v>
      </c>
    </row>
    <row r="167" ht="12.75">
      <c r="A167" s="6" t="s">
        <v>69</v>
      </c>
    </row>
    <row r="168" spans="1:16" ht="12.75">
      <c r="A168" s="6" t="s">
        <v>70</v>
      </c>
      <c r="B168" s="15">
        <v>23.393</v>
      </c>
      <c r="D168" s="15">
        <v>23.695</v>
      </c>
      <c r="F168" s="15">
        <v>23.162</v>
      </c>
      <c r="H168" s="15">
        <v>29</v>
      </c>
      <c r="J168" s="15">
        <v>26.5</v>
      </c>
      <c r="L168" s="15"/>
      <c r="N168" s="15"/>
      <c r="P168" s="15"/>
    </row>
    <row r="169" spans="1:11" ht="12.75">
      <c r="A169" s="7" t="s">
        <v>75</v>
      </c>
      <c r="B169" s="7" t="s">
        <v>75</v>
      </c>
      <c r="C169" s="7" t="s">
        <v>75</v>
      </c>
      <c r="D169" s="7" t="s">
        <v>75</v>
      </c>
      <c r="E169" s="7" t="s">
        <v>75</v>
      </c>
      <c r="F169" s="7" t="s">
        <v>75</v>
      </c>
      <c r="G169" s="7" t="s">
        <v>75</v>
      </c>
      <c r="H169" s="7" t="s">
        <v>75</v>
      </c>
      <c r="I169" s="7" t="s">
        <v>75</v>
      </c>
      <c r="J169" s="7" t="s">
        <v>75</v>
      </c>
      <c r="K169" s="7" t="s">
        <v>75</v>
      </c>
    </row>
    <row r="171" ht="12.75">
      <c r="A171" s="5" t="s">
        <v>100</v>
      </c>
    </row>
    <row r="173" ht="12.75">
      <c r="A173" s="5" t="s">
        <v>91</v>
      </c>
    </row>
    <row r="174" ht="12.75">
      <c r="A174" s="5" t="s">
        <v>101</v>
      </c>
    </row>
  </sheetData>
  <mergeCells count="15">
    <mergeCell ref="A17:Q17"/>
    <mergeCell ref="A18:Q18"/>
    <mergeCell ref="A19:Q19"/>
    <mergeCell ref="B16:C16"/>
    <mergeCell ref="D16:E16"/>
    <mergeCell ref="F16:G16"/>
    <mergeCell ref="H16:I16"/>
    <mergeCell ref="A5:A7"/>
    <mergeCell ref="H6:I6"/>
    <mergeCell ref="J6:K6"/>
    <mergeCell ref="L6:M6"/>
    <mergeCell ref="J16:K16"/>
    <mergeCell ref="L16:M16"/>
    <mergeCell ref="N16:O16"/>
    <mergeCell ref="P16:Q16"/>
  </mergeCells>
  <printOptions horizontalCentered="1"/>
  <pageMargins left="0.5" right="0.25" top="1" bottom="1" header="0" footer="0"/>
  <pageSetup fitToHeight="1" fitToWidth="1" horizontalDpi="300" verticalDpi="300" orientation="landscape" scale="79" r:id="rId1"/>
</worksheet>
</file>

<file path=xl/worksheets/sheet5.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9.33203125" defaultRowHeight="12.75"/>
  <cols>
    <col min="1" max="1" width="19.5" style="2" customWidth="1"/>
    <col min="2" max="2" width="9.83203125" style="2" customWidth="1"/>
    <col min="3" max="3" width="14.83203125" style="2" customWidth="1"/>
    <col min="4" max="16384" width="9.33203125" style="2" customWidth="1"/>
  </cols>
  <sheetData>
    <row r="2" spans="1:3" ht="12.75">
      <c r="A2" s="52" t="s">
        <v>102</v>
      </c>
      <c r="B2" s="1"/>
      <c r="C2" s="1"/>
    </row>
    <row r="3" spans="1:3" ht="14.25" customHeight="1">
      <c r="A3" s="236" t="s">
        <v>103</v>
      </c>
      <c r="B3" s="237"/>
      <c r="C3" s="237"/>
    </row>
    <row r="4" spans="1:3" ht="12.75" customHeight="1">
      <c r="A4" s="86" t="s">
        <v>21</v>
      </c>
      <c r="B4" s="87"/>
      <c r="C4" s="87"/>
    </row>
    <row r="5" spans="1:3" ht="12.75">
      <c r="A5" s="52" t="s">
        <v>323</v>
      </c>
      <c r="B5" s="1"/>
      <c r="C5" s="1"/>
    </row>
    <row r="6" spans="1:3" ht="19.5" customHeight="1">
      <c r="A6" s="88" t="s">
        <v>22</v>
      </c>
      <c r="B6" s="89" t="s">
        <v>26</v>
      </c>
      <c r="C6" s="89" t="s">
        <v>23</v>
      </c>
    </row>
    <row r="7" spans="1:3" ht="15" customHeight="1">
      <c r="A7" s="60" t="s">
        <v>27</v>
      </c>
      <c r="B7" s="90" t="s">
        <v>28</v>
      </c>
      <c r="C7" s="59">
        <v>78.5</v>
      </c>
    </row>
    <row r="8" spans="1:3" ht="15" customHeight="1">
      <c r="A8" s="91">
        <v>126.8</v>
      </c>
      <c r="B8" s="92">
        <v>1910</v>
      </c>
      <c r="C8" s="63">
        <v>99</v>
      </c>
    </row>
    <row r="9" spans="1:3" ht="15" customHeight="1">
      <c r="A9" s="91">
        <v>117.9</v>
      </c>
      <c r="B9" s="92">
        <v>1920</v>
      </c>
      <c r="C9" s="93">
        <v>111.6</v>
      </c>
    </row>
    <row r="10" spans="1:3" ht="15" customHeight="1">
      <c r="A10" s="70">
        <v>89.2</v>
      </c>
      <c r="B10" s="90" t="s">
        <v>30</v>
      </c>
      <c r="C10" s="59">
        <v>87.6</v>
      </c>
    </row>
    <row r="11" spans="1:3" ht="15" customHeight="1">
      <c r="A11" s="94">
        <v>79.9</v>
      </c>
      <c r="B11" s="92">
        <v>1940</v>
      </c>
      <c r="C11" s="63">
        <v>78.9</v>
      </c>
    </row>
    <row r="12" spans="1:3" ht="15" customHeight="1">
      <c r="A12" s="91">
        <v>106.2</v>
      </c>
      <c r="B12" s="92">
        <v>1950</v>
      </c>
      <c r="C12" s="93">
        <v>110.5</v>
      </c>
    </row>
    <row r="13" spans="1:3" ht="15" customHeight="1">
      <c r="A13" s="60">
        <v>118</v>
      </c>
      <c r="B13" s="90" t="s">
        <v>32</v>
      </c>
      <c r="C13" s="95">
        <v>123.1</v>
      </c>
    </row>
    <row r="14" spans="1:3" ht="15" customHeight="1">
      <c r="A14" s="70">
        <v>87.9</v>
      </c>
      <c r="B14" s="90" t="s">
        <v>34</v>
      </c>
      <c r="C14" s="59">
        <v>91.7</v>
      </c>
    </row>
    <row r="15" spans="1:3" ht="15" customHeight="1">
      <c r="A15" s="70">
        <v>68.4</v>
      </c>
      <c r="B15" s="90" t="s">
        <v>36</v>
      </c>
      <c r="C15" s="59">
        <v>66.2</v>
      </c>
    </row>
    <row r="16" spans="1:3" ht="15" customHeight="1">
      <c r="A16" s="70">
        <v>70.9</v>
      </c>
      <c r="B16" s="90" t="s">
        <v>38</v>
      </c>
      <c r="C16" s="59">
        <v>69.06041207068452</v>
      </c>
    </row>
    <row r="17" spans="1:6" ht="15" customHeight="1">
      <c r="A17" s="70">
        <v>69.6</v>
      </c>
      <c r="B17" s="90" t="s">
        <v>40</v>
      </c>
      <c r="C17" s="59">
        <v>67.01534720403998</v>
      </c>
      <c r="F17" s="96"/>
    </row>
    <row r="18" spans="1:3" ht="15" customHeight="1">
      <c r="A18" s="70">
        <v>68.9</v>
      </c>
      <c r="B18" s="90" t="s">
        <v>42</v>
      </c>
      <c r="C18" s="59">
        <v>64.60067166696386</v>
      </c>
    </row>
    <row r="19" spans="1:3" ht="15" customHeight="1">
      <c r="A19" s="70">
        <v>67.6</v>
      </c>
      <c r="B19" s="90" t="s">
        <v>43</v>
      </c>
      <c r="C19" s="59">
        <v>62.86880124476263</v>
      </c>
    </row>
    <row r="20" spans="1:3" ht="15" customHeight="1">
      <c r="A20" s="68">
        <v>66.7</v>
      </c>
      <c r="B20" s="90">
        <v>1994</v>
      </c>
      <c r="C20" s="59">
        <v>62.21073681749685</v>
      </c>
    </row>
    <row r="21" spans="1:4" ht="15" customHeight="1">
      <c r="A21" s="68">
        <v>65.6</v>
      </c>
      <c r="B21" s="90">
        <v>1995</v>
      </c>
      <c r="C21" s="59">
        <v>60.44209507729095</v>
      </c>
      <c r="D21" s="20"/>
    </row>
    <row r="22" spans="1:4" ht="15" customHeight="1">
      <c r="A22" s="68">
        <v>65.3</v>
      </c>
      <c r="B22" s="90">
        <v>1996</v>
      </c>
      <c r="C22" s="59">
        <v>59.921786980838036</v>
      </c>
      <c r="D22" s="20"/>
    </row>
    <row r="23" spans="1:3" ht="15" customHeight="1">
      <c r="A23" s="70">
        <v>65</v>
      </c>
      <c r="B23" s="90">
        <v>1997</v>
      </c>
      <c r="C23" s="59">
        <v>60.238502050515024</v>
      </c>
    </row>
    <row r="24" spans="1:3" ht="15" customHeight="1">
      <c r="A24" s="70">
        <v>65.6</v>
      </c>
      <c r="B24" s="90">
        <v>1998</v>
      </c>
      <c r="C24" s="59">
        <v>60.582585356809844</v>
      </c>
    </row>
    <row r="25" spans="1:3" ht="15" customHeight="1">
      <c r="A25" s="70">
        <v>65.9</v>
      </c>
      <c r="B25" s="90">
        <v>1999</v>
      </c>
      <c r="C25" s="70">
        <v>60.76804313866585</v>
      </c>
    </row>
    <row r="26" spans="1:3" ht="15" customHeight="1">
      <c r="A26" s="70">
        <v>67.5</v>
      </c>
      <c r="B26" s="75">
        <v>2000</v>
      </c>
      <c r="C26" s="70">
        <v>63.00070202475795</v>
      </c>
    </row>
    <row r="27" spans="1:3" ht="15" customHeight="1">
      <c r="A27" s="70">
        <v>66.9</v>
      </c>
      <c r="B27" s="75">
        <v>2001</v>
      </c>
      <c r="C27" s="70">
        <v>61.9440022909337</v>
      </c>
    </row>
    <row r="28" spans="1:3" ht="15" customHeight="1">
      <c r="A28" s="70">
        <v>64.8</v>
      </c>
      <c r="B28" s="75">
        <v>2002</v>
      </c>
      <c r="C28" s="70">
        <v>60.52093102367091</v>
      </c>
    </row>
    <row r="29" spans="1:3" ht="15" customHeight="1">
      <c r="A29" s="70">
        <v>65.8</v>
      </c>
      <c r="B29" s="75">
        <v>2003</v>
      </c>
      <c r="C29" s="70">
        <v>61.564012929148454</v>
      </c>
    </row>
    <row r="30" spans="1:3" ht="15" customHeight="1">
      <c r="A30" s="265"/>
      <c r="B30" s="265"/>
      <c r="C30" s="265"/>
    </row>
    <row r="31" spans="1:3" ht="24.75" customHeight="1">
      <c r="A31" s="222" t="s">
        <v>251</v>
      </c>
      <c r="B31" s="223"/>
      <c r="C31" s="223"/>
    </row>
    <row r="32" spans="1:3" ht="66" customHeight="1">
      <c r="A32" s="222" t="s">
        <v>324</v>
      </c>
      <c r="B32" s="223"/>
      <c r="C32" s="223"/>
    </row>
    <row r="38" ht="12.75">
      <c r="A38" s="261"/>
    </row>
    <row r="39" ht="12.75">
      <c r="A39" s="261"/>
    </row>
    <row r="40" ht="12.75">
      <c r="A40" s="261"/>
    </row>
    <row r="41" ht="12.75">
      <c r="A41" s="261"/>
    </row>
    <row r="44" ht="12.75">
      <c r="A44" s="262"/>
    </row>
    <row r="45" ht="12.75">
      <c r="A45" s="262"/>
    </row>
    <row r="46" ht="12.75">
      <c r="A46" s="262"/>
    </row>
    <row r="47" ht="12.75">
      <c r="A47" s="262"/>
    </row>
  </sheetData>
  <mergeCells count="3">
    <mergeCell ref="A3:C3"/>
    <mergeCell ref="A31:C31"/>
    <mergeCell ref="A32:C32"/>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9.33203125" defaultRowHeight="12.75"/>
  <cols>
    <col min="1" max="1" width="12.5" style="2" customWidth="1"/>
    <col min="2" max="2" width="15.5" style="2" customWidth="1"/>
    <col min="3" max="3" width="19.16015625" style="2" customWidth="1"/>
    <col min="4" max="5" width="12.83203125" style="2" customWidth="1"/>
    <col min="6" max="6" width="12" style="2" customWidth="1"/>
    <col min="7" max="7" width="9.5" style="2" bestFit="1" customWidth="1"/>
    <col min="8" max="16384" width="9.33203125" style="2" customWidth="1"/>
  </cols>
  <sheetData>
    <row r="2" spans="1:3" ht="12.75">
      <c r="A2" s="52" t="s">
        <v>104</v>
      </c>
      <c r="B2" s="1"/>
      <c r="C2" s="1"/>
    </row>
    <row r="3" spans="1:3" ht="12.75">
      <c r="A3" s="53" t="s">
        <v>105</v>
      </c>
      <c r="B3" s="1"/>
      <c r="C3" s="1"/>
    </row>
    <row r="4" spans="1:3" ht="12.75">
      <c r="A4" s="52" t="s">
        <v>326</v>
      </c>
      <c r="B4" s="1"/>
      <c r="C4" s="1"/>
    </row>
    <row r="5" spans="1:3" ht="12.75">
      <c r="A5" s="224" t="s">
        <v>26</v>
      </c>
      <c r="B5" s="98" t="s">
        <v>106</v>
      </c>
      <c r="C5" s="99"/>
    </row>
    <row r="6" spans="1:3" ht="12.75">
      <c r="A6" s="225"/>
      <c r="B6" s="74" t="s">
        <v>50</v>
      </c>
      <c r="C6" s="74" t="s">
        <v>51</v>
      </c>
    </row>
    <row r="7" spans="1:5" ht="19.5" customHeight="1">
      <c r="A7" s="75">
        <v>1970</v>
      </c>
      <c r="B7" s="59">
        <v>87.9</v>
      </c>
      <c r="C7" s="59">
        <v>123.5</v>
      </c>
      <c r="E7" s="10"/>
    </row>
    <row r="8" spans="1:5" ht="19.5" customHeight="1">
      <c r="A8" s="75">
        <v>1975</v>
      </c>
      <c r="B8" s="59">
        <v>62.6</v>
      </c>
      <c r="C8" s="59">
        <v>89.5</v>
      </c>
      <c r="E8" s="10"/>
    </row>
    <row r="9" spans="1:5" ht="19.5" customHeight="1">
      <c r="A9" s="75">
        <v>1980</v>
      </c>
      <c r="B9" s="59">
        <v>64.3</v>
      </c>
      <c r="C9" s="59">
        <v>77.9</v>
      </c>
      <c r="E9" s="10"/>
    </row>
    <row r="10" spans="1:5" ht="19.5" customHeight="1">
      <c r="A10" s="75">
        <v>1985</v>
      </c>
      <c r="B10" s="59">
        <v>62.4</v>
      </c>
      <c r="C10" s="59">
        <v>68.5</v>
      </c>
      <c r="E10" s="10"/>
    </row>
    <row r="11" spans="1:5" ht="19.5" customHeight="1">
      <c r="A11" s="75">
        <v>1990</v>
      </c>
      <c r="B11" s="100">
        <v>64.60045074912581</v>
      </c>
      <c r="C11" s="101">
        <v>92.98563251956547</v>
      </c>
      <c r="E11" s="10"/>
    </row>
    <row r="12" spans="1:5" ht="19.5" customHeight="1">
      <c r="A12" s="75">
        <v>1991</v>
      </c>
      <c r="B12" s="100">
        <v>62.53089618934762</v>
      </c>
      <c r="C12" s="101">
        <v>91.24438093364728</v>
      </c>
      <c r="E12" s="10"/>
    </row>
    <row r="13" spans="1:3" ht="19.5" customHeight="1">
      <c r="A13" s="75">
        <v>1992</v>
      </c>
      <c r="B13" s="100">
        <v>60.830554448853064</v>
      </c>
      <c r="C13" s="101">
        <v>85.49107786329961</v>
      </c>
    </row>
    <row r="14" spans="1:3" ht="19.5" customHeight="1">
      <c r="A14" s="75">
        <v>1993</v>
      </c>
      <c r="B14" s="100">
        <v>59.39526259056312</v>
      </c>
      <c r="C14" s="101">
        <v>81.26893345492938</v>
      </c>
    </row>
    <row r="15" spans="1:6" ht="19.5" customHeight="1">
      <c r="A15" s="75">
        <v>1994</v>
      </c>
      <c r="B15" s="100">
        <v>58.75452161990178</v>
      </c>
      <c r="C15" s="101">
        <v>77.96787478696713</v>
      </c>
      <c r="E15" s="20"/>
      <c r="F15" s="20"/>
    </row>
    <row r="16" spans="1:3" ht="19.5" customHeight="1">
      <c r="A16" s="75">
        <v>1995</v>
      </c>
      <c r="B16" s="100">
        <v>57.85439623397414</v>
      </c>
      <c r="C16" s="101">
        <v>71.38272878345082</v>
      </c>
    </row>
    <row r="17" spans="1:3" ht="19.5" customHeight="1">
      <c r="A17" s="75">
        <v>1996</v>
      </c>
      <c r="B17" s="100">
        <v>57.61111699852461</v>
      </c>
      <c r="C17" s="101">
        <v>68.90954995391336</v>
      </c>
    </row>
    <row r="18" spans="1:3" ht="19.5" customHeight="1">
      <c r="A18" s="75">
        <v>1997</v>
      </c>
      <c r="B18" s="100">
        <v>57.87405199403067</v>
      </c>
      <c r="C18" s="101">
        <v>69.39394634521202</v>
      </c>
    </row>
    <row r="19" spans="1:3" ht="19.5" customHeight="1">
      <c r="A19" s="75">
        <v>1998</v>
      </c>
      <c r="B19" s="100">
        <v>58.330130087821615</v>
      </c>
      <c r="C19" s="101">
        <v>69.58446170537906</v>
      </c>
    </row>
    <row r="20" spans="1:3" ht="19.5" customHeight="1">
      <c r="A20" s="75">
        <v>1999</v>
      </c>
      <c r="B20" s="100">
        <v>58.30565256765722</v>
      </c>
      <c r="C20" s="101">
        <v>68.85322570866857</v>
      </c>
    </row>
    <row r="21" spans="1:3" ht="19.5" customHeight="1">
      <c r="A21" s="75">
        <v>2000</v>
      </c>
      <c r="B21" s="100">
        <v>61.02551004301896</v>
      </c>
      <c r="C21" s="101">
        <v>69.56639864040741</v>
      </c>
    </row>
    <row r="22" spans="1:3" ht="19.5" customHeight="1">
      <c r="A22" s="75">
        <v>2001</v>
      </c>
      <c r="B22" s="100">
        <v>60.33712659946309</v>
      </c>
      <c r="C22" s="101">
        <v>68.30207109881037</v>
      </c>
    </row>
    <row r="23" spans="1:3" ht="19.5" customHeight="1">
      <c r="A23" s="75">
        <v>2002</v>
      </c>
      <c r="B23" s="100">
        <v>59.125525729620776</v>
      </c>
      <c r="C23" s="101">
        <v>64.9578538915442</v>
      </c>
    </row>
    <row r="24" spans="1:3" ht="19.5" customHeight="1">
      <c r="A24" s="75">
        <v>2003</v>
      </c>
      <c r="B24" s="100">
        <v>59.989052963921765</v>
      </c>
      <c r="C24" s="101">
        <v>65.62684190616945</v>
      </c>
    </row>
    <row r="25" spans="1:3" ht="60" customHeight="1">
      <c r="A25" s="84" t="s">
        <v>327</v>
      </c>
      <c r="B25" s="102">
        <v>-31.753068300430304</v>
      </c>
      <c r="C25" s="103">
        <v>-46.860856756138105</v>
      </c>
    </row>
    <row r="26" spans="1:3" ht="31.5" customHeight="1">
      <c r="A26" s="222" t="s">
        <v>233</v>
      </c>
      <c r="B26" s="223"/>
      <c r="C26" s="223"/>
    </row>
    <row r="27" spans="1:3" ht="45.75" customHeight="1">
      <c r="A27" s="222" t="s">
        <v>328</v>
      </c>
      <c r="B27" s="223"/>
      <c r="C27" s="223"/>
    </row>
  </sheetData>
  <mergeCells count="3">
    <mergeCell ref="A5:A6"/>
    <mergeCell ref="A26:C26"/>
    <mergeCell ref="A27:C27"/>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33203125" defaultRowHeight="12.75"/>
  <cols>
    <col min="1" max="1" width="13.16015625" style="2" customWidth="1"/>
    <col min="2" max="2" width="10.66015625" style="2" bestFit="1" customWidth="1"/>
    <col min="3" max="3" width="8.5" style="2" customWidth="1"/>
    <col min="4" max="4" width="10.66015625" style="2" bestFit="1" customWidth="1"/>
    <col min="5" max="5" width="8" style="2" customWidth="1"/>
    <col min="6" max="6" width="10.66015625" style="2" bestFit="1" customWidth="1"/>
    <col min="7" max="7" width="8.5" style="2" customWidth="1"/>
    <col min="8" max="16384" width="9.33203125" style="2" customWidth="1"/>
  </cols>
  <sheetData>
    <row r="2" spans="1:7" ht="12.75">
      <c r="A2" s="52" t="s">
        <v>108</v>
      </c>
      <c r="B2" s="1"/>
      <c r="C2" s="1"/>
      <c r="D2" s="1"/>
      <c r="E2" s="1"/>
      <c r="F2" s="1"/>
      <c r="G2" s="1"/>
    </row>
    <row r="3" spans="1:7" ht="54.75" customHeight="1">
      <c r="A3" s="236" t="s">
        <v>256</v>
      </c>
      <c r="B3" s="237"/>
      <c r="C3" s="237"/>
      <c r="D3" s="237"/>
      <c r="E3" s="237"/>
      <c r="F3" s="237"/>
      <c r="G3" s="237"/>
    </row>
    <row r="4" spans="1:7" ht="12.75">
      <c r="A4" s="52" t="s">
        <v>325</v>
      </c>
      <c r="B4" s="1"/>
      <c r="C4" s="1"/>
      <c r="D4" s="1"/>
      <c r="E4" s="1"/>
      <c r="F4" s="1"/>
      <c r="G4" s="1"/>
    </row>
    <row r="5" spans="1:7" ht="32.25" customHeight="1">
      <c r="A5" s="226" t="s">
        <v>254</v>
      </c>
      <c r="B5" s="241" t="s">
        <v>89</v>
      </c>
      <c r="C5" s="242"/>
      <c r="D5" s="231" t="s">
        <v>109</v>
      </c>
      <c r="E5" s="240"/>
      <c r="F5" s="104" t="s">
        <v>255</v>
      </c>
      <c r="G5" s="105"/>
    </row>
    <row r="6" spans="1:7" ht="12.75">
      <c r="A6" s="238"/>
      <c r="B6" s="56" t="s">
        <v>24</v>
      </c>
      <c r="C6" s="106" t="s">
        <v>57</v>
      </c>
      <c r="D6" s="57" t="s">
        <v>24</v>
      </c>
      <c r="E6" s="106" t="s">
        <v>57</v>
      </c>
      <c r="F6" s="57" t="s">
        <v>24</v>
      </c>
      <c r="G6" s="106" t="s">
        <v>57</v>
      </c>
    </row>
    <row r="7" spans="1:7" ht="19.5" customHeight="1">
      <c r="A7" s="88" t="s">
        <v>110</v>
      </c>
      <c r="B7" s="82">
        <v>82979</v>
      </c>
      <c r="C7" s="107">
        <v>100</v>
      </c>
      <c r="D7" s="82">
        <v>65738</v>
      </c>
      <c r="E7" s="107">
        <v>100</v>
      </c>
      <c r="F7" s="82">
        <v>17241</v>
      </c>
      <c r="G7" s="107">
        <v>100</v>
      </c>
    </row>
    <row r="8" spans="1:7" ht="19.5" customHeight="1">
      <c r="A8" s="75" t="s">
        <v>111</v>
      </c>
      <c r="B8" s="76">
        <v>3788</v>
      </c>
      <c r="C8" s="77">
        <v>4.565010424324226</v>
      </c>
      <c r="D8" s="76">
        <v>1145</v>
      </c>
      <c r="E8" s="77">
        <v>1.7417627551796526</v>
      </c>
      <c r="F8" s="76">
        <v>2643</v>
      </c>
      <c r="G8" s="77">
        <v>15.329737254219594</v>
      </c>
    </row>
    <row r="9" spans="1:7" ht="19.5" customHeight="1">
      <c r="A9" s="75" t="s">
        <v>112</v>
      </c>
      <c r="B9" s="76">
        <v>24535</v>
      </c>
      <c r="C9" s="77">
        <v>29.567721953747334</v>
      </c>
      <c r="D9" s="76">
        <v>17247</v>
      </c>
      <c r="E9" s="77">
        <v>26.235967020596917</v>
      </c>
      <c r="F9" s="76">
        <v>7288</v>
      </c>
      <c r="G9" s="77">
        <v>42.27132996925933</v>
      </c>
    </row>
    <row r="10" spans="1:7" ht="19.5" customHeight="1">
      <c r="A10" s="75" t="s">
        <v>113</v>
      </c>
      <c r="B10" s="76">
        <v>19916</v>
      </c>
      <c r="C10" s="77">
        <v>24.00125332915557</v>
      </c>
      <c r="D10" s="76">
        <v>17276</v>
      </c>
      <c r="E10" s="77">
        <v>26.280081535793602</v>
      </c>
      <c r="F10" s="76">
        <v>2640</v>
      </c>
      <c r="G10" s="77">
        <v>15.312336871411173</v>
      </c>
    </row>
    <row r="11" spans="1:7" ht="19.5" customHeight="1">
      <c r="A11" s="75" t="s">
        <v>114</v>
      </c>
      <c r="B11" s="76">
        <v>18258</v>
      </c>
      <c r="C11" s="77">
        <v>22.003157425372684</v>
      </c>
      <c r="D11" s="76">
        <v>16264</v>
      </c>
      <c r="E11" s="77">
        <v>24.740637074447047</v>
      </c>
      <c r="F11" s="76">
        <v>1994</v>
      </c>
      <c r="G11" s="77">
        <v>11.56545443999768</v>
      </c>
    </row>
    <row r="12" spans="1:7" ht="19.5" customHeight="1">
      <c r="A12" s="75" t="s">
        <v>115</v>
      </c>
      <c r="B12" s="76">
        <v>16482</v>
      </c>
      <c r="C12" s="77">
        <v>19.862856867400186</v>
      </c>
      <c r="D12" s="76">
        <v>13806</v>
      </c>
      <c r="E12" s="77">
        <v>21.00155161398278</v>
      </c>
      <c r="F12" s="76">
        <v>2676</v>
      </c>
      <c r="G12" s="77">
        <v>15.521141465112231</v>
      </c>
    </row>
    <row r="13" spans="1:12" ht="30" customHeight="1">
      <c r="A13" s="84" t="s">
        <v>252</v>
      </c>
      <c r="B13" s="243" t="s">
        <v>295</v>
      </c>
      <c r="C13" s="244"/>
      <c r="D13" s="243" t="s">
        <v>329</v>
      </c>
      <c r="E13" s="244"/>
      <c r="F13" s="243" t="s">
        <v>294</v>
      </c>
      <c r="G13" s="244"/>
      <c r="I13" s="257"/>
      <c r="J13" s="257"/>
      <c r="K13" s="257"/>
      <c r="L13" s="257"/>
    </row>
    <row r="14" spans="1:12" ht="91.5" customHeight="1">
      <c r="A14" s="239" t="s">
        <v>234</v>
      </c>
      <c r="B14" s="223"/>
      <c r="C14" s="223"/>
      <c r="D14" s="223"/>
      <c r="E14" s="223"/>
      <c r="F14" s="223"/>
      <c r="G14" s="223"/>
      <c r="I14" s="230"/>
      <c r="J14" s="230"/>
      <c r="K14" s="230"/>
      <c r="L14" s="230"/>
    </row>
    <row r="15" spans="1:7" ht="28.5" customHeight="1">
      <c r="A15" s="222" t="s">
        <v>330</v>
      </c>
      <c r="B15" s="223"/>
      <c r="C15" s="223"/>
      <c r="D15" s="223"/>
      <c r="E15" s="223"/>
      <c r="F15" s="223"/>
      <c r="G15" s="223"/>
    </row>
  </sheetData>
  <mergeCells count="11">
    <mergeCell ref="I13:L13"/>
    <mergeCell ref="A14:G14"/>
    <mergeCell ref="I14:L14"/>
    <mergeCell ref="A15:G15"/>
    <mergeCell ref="B13:C13"/>
    <mergeCell ref="D13:E13"/>
    <mergeCell ref="F13:G13"/>
    <mergeCell ref="A3:G3"/>
    <mergeCell ref="A5:A6"/>
    <mergeCell ref="B5:C5"/>
    <mergeCell ref="D5:E5"/>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A1" sqref="A1"/>
    </sheetView>
  </sheetViews>
  <sheetFormatPr defaultColWidth="9.33203125" defaultRowHeight="12.75"/>
  <cols>
    <col min="1" max="1" width="12.66015625" style="2" customWidth="1"/>
    <col min="2" max="2" width="11.16015625" style="2" bestFit="1" customWidth="1"/>
    <col min="3" max="3" width="7.16015625" style="2" customWidth="1"/>
    <col min="4" max="4" width="10.66015625" style="2" bestFit="1" customWidth="1"/>
    <col min="5" max="5" width="6.66015625" style="2" customWidth="1"/>
    <col min="6" max="6" width="10.66015625" style="2" bestFit="1" customWidth="1"/>
    <col min="7" max="7" width="6.66015625" style="2" customWidth="1"/>
    <col min="8" max="8" width="10.66015625" style="2" bestFit="1" customWidth="1"/>
    <col min="9" max="9" width="6.33203125" style="2" customWidth="1"/>
    <col min="10" max="10" width="10.66015625" style="2" bestFit="1" customWidth="1"/>
    <col min="11" max="11" width="8" style="2" customWidth="1"/>
    <col min="12" max="12" width="10.66015625" style="2" bestFit="1" customWidth="1"/>
    <col min="13" max="13" width="7.66015625" style="2" customWidth="1"/>
    <col min="14" max="14" width="10.66015625" style="2" bestFit="1" customWidth="1"/>
    <col min="15" max="15" width="6.5" style="2" customWidth="1"/>
    <col min="16" max="16" width="10.66015625" style="2" bestFit="1" customWidth="1"/>
    <col min="17" max="17" width="7.33203125" style="2" customWidth="1"/>
    <col min="18" max="16384" width="9.33203125" style="2" customWidth="1"/>
  </cols>
  <sheetData>
    <row r="2" spans="1:17" ht="12.75">
      <c r="A2" s="1" t="s">
        <v>116</v>
      </c>
      <c r="B2" s="1"/>
      <c r="C2" s="1"/>
      <c r="D2" s="1"/>
      <c r="E2" s="1"/>
      <c r="F2" s="1"/>
      <c r="G2" s="1"/>
      <c r="H2" s="1"/>
      <c r="I2" s="1"/>
      <c r="J2" s="1"/>
      <c r="K2" s="1"/>
      <c r="L2" s="1"/>
      <c r="M2" s="1"/>
      <c r="N2" s="1"/>
      <c r="O2" s="1"/>
      <c r="P2" s="1"/>
      <c r="Q2" s="1"/>
    </row>
    <row r="3" spans="1:17" ht="14.25">
      <c r="A3" s="108" t="s">
        <v>300</v>
      </c>
      <c r="B3" s="1"/>
      <c r="C3" s="1"/>
      <c r="D3" s="1"/>
      <c r="E3" s="1"/>
      <c r="F3" s="1"/>
      <c r="G3" s="1"/>
      <c r="H3" s="1"/>
      <c r="I3" s="1"/>
      <c r="J3" s="1"/>
      <c r="K3" s="1"/>
      <c r="L3" s="1"/>
      <c r="M3" s="1"/>
      <c r="N3" s="1"/>
      <c r="O3" s="1"/>
      <c r="P3" s="1"/>
      <c r="Q3" s="1"/>
    </row>
    <row r="4" spans="1:17" ht="12.75">
      <c r="A4" s="108" t="s">
        <v>117</v>
      </c>
      <c r="B4" s="1"/>
      <c r="C4" s="1"/>
      <c r="D4" s="1"/>
      <c r="E4" s="1"/>
      <c r="F4" s="1"/>
      <c r="G4" s="1"/>
      <c r="H4" s="1"/>
      <c r="I4" s="1"/>
      <c r="J4" s="1"/>
      <c r="K4" s="1"/>
      <c r="L4" s="1"/>
      <c r="M4" s="1"/>
      <c r="N4" s="1"/>
      <c r="O4" s="1"/>
      <c r="P4" s="1"/>
      <c r="Q4" s="1"/>
    </row>
    <row r="5" spans="1:17" ht="12.75">
      <c r="A5" s="1" t="s">
        <v>325</v>
      </c>
      <c r="B5" s="1"/>
      <c r="C5" s="1"/>
      <c r="D5" s="1"/>
      <c r="E5" s="1"/>
      <c r="F5" s="1"/>
      <c r="G5" s="1"/>
      <c r="H5" s="1"/>
      <c r="I5" s="1"/>
      <c r="J5" s="1"/>
      <c r="K5" s="1"/>
      <c r="L5" s="1"/>
      <c r="M5" s="1"/>
      <c r="N5" s="1"/>
      <c r="O5" s="1"/>
      <c r="P5" s="1"/>
      <c r="Q5" s="1"/>
    </row>
    <row r="6" spans="1:17" ht="12.75">
      <c r="A6" s="246" t="s">
        <v>253</v>
      </c>
      <c r="B6" s="25" t="s">
        <v>46</v>
      </c>
      <c r="C6" s="25"/>
      <c r="D6" s="25"/>
      <c r="E6" s="25"/>
      <c r="F6" s="25"/>
      <c r="G6" s="25"/>
      <c r="H6" s="25"/>
      <c r="I6" s="25"/>
      <c r="J6" s="25"/>
      <c r="K6" s="85"/>
      <c r="L6" s="25"/>
      <c r="M6" s="24"/>
      <c r="N6" s="25" t="s">
        <v>47</v>
      </c>
      <c r="O6" s="25"/>
      <c r="P6" s="25"/>
      <c r="Q6" s="24"/>
    </row>
    <row r="7" spans="1:17" ht="12.75">
      <c r="A7" s="247"/>
      <c r="B7" s="109" t="s">
        <v>49</v>
      </c>
      <c r="C7" s="99"/>
      <c r="D7" s="110" t="s">
        <v>50</v>
      </c>
      <c r="E7" s="99"/>
      <c r="F7" s="110" t="s">
        <v>51</v>
      </c>
      <c r="G7" s="99"/>
      <c r="H7" s="110" t="s">
        <v>52</v>
      </c>
      <c r="I7" s="99"/>
      <c r="J7" s="110" t="s">
        <v>118</v>
      </c>
      <c r="K7" s="99"/>
      <c r="L7" s="110" t="s">
        <v>58</v>
      </c>
      <c r="M7" s="99"/>
      <c r="N7" s="110" t="s">
        <v>55</v>
      </c>
      <c r="O7" s="99"/>
      <c r="P7" s="110" t="s">
        <v>56</v>
      </c>
      <c r="Q7" s="99"/>
    </row>
    <row r="8" spans="1:17" ht="12.75">
      <c r="A8" s="217"/>
      <c r="B8" s="111" t="s">
        <v>24</v>
      </c>
      <c r="C8" s="112" t="s">
        <v>57</v>
      </c>
      <c r="D8" s="111" t="s">
        <v>24</v>
      </c>
      <c r="E8" s="112" t="s">
        <v>57</v>
      </c>
      <c r="F8" s="111" t="s">
        <v>24</v>
      </c>
      <c r="G8" s="112" t="s">
        <v>57</v>
      </c>
      <c r="H8" s="111" t="s">
        <v>24</v>
      </c>
      <c r="I8" s="112" t="s">
        <v>57</v>
      </c>
      <c r="J8" s="111" t="s">
        <v>24</v>
      </c>
      <c r="K8" s="113" t="s">
        <v>57</v>
      </c>
      <c r="L8" s="111" t="s">
        <v>24</v>
      </c>
      <c r="M8" s="113" t="s">
        <v>57</v>
      </c>
      <c r="N8" s="111" t="s">
        <v>24</v>
      </c>
      <c r="O8" s="112" t="s">
        <v>57</v>
      </c>
      <c r="P8" s="111" t="s">
        <v>24</v>
      </c>
      <c r="Q8" s="112" t="s">
        <v>57</v>
      </c>
    </row>
    <row r="9" spans="1:17" ht="19.5" customHeight="1">
      <c r="A9" s="114" t="s">
        <v>119</v>
      </c>
      <c r="B9" s="115">
        <v>65</v>
      </c>
      <c r="C9" s="116">
        <v>36.93181818181818</v>
      </c>
      <c r="D9" s="115">
        <v>29</v>
      </c>
      <c r="E9" s="116">
        <v>47.540983606557376</v>
      </c>
      <c r="F9" s="115">
        <v>33</v>
      </c>
      <c r="G9" s="116">
        <v>29.464285714285715</v>
      </c>
      <c r="H9" s="117">
        <v>1</v>
      </c>
      <c r="I9" s="117" t="s">
        <v>27</v>
      </c>
      <c r="J9" s="117">
        <v>2</v>
      </c>
      <c r="K9" s="117" t="s">
        <v>27</v>
      </c>
      <c r="L9" s="117" t="s">
        <v>296</v>
      </c>
      <c r="M9" s="117" t="s">
        <v>27</v>
      </c>
      <c r="N9" s="117">
        <v>1</v>
      </c>
      <c r="O9" s="117" t="s">
        <v>27</v>
      </c>
      <c r="P9" s="115">
        <v>6</v>
      </c>
      <c r="Q9" s="116">
        <v>42.857142857142854</v>
      </c>
    </row>
    <row r="10" spans="1:17" ht="19.5" customHeight="1">
      <c r="A10" s="114" t="s">
        <v>61</v>
      </c>
      <c r="B10" s="115">
        <v>8446</v>
      </c>
      <c r="C10" s="116">
        <v>69.21816095722014</v>
      </c>
      <c r="D10" s="115">
        <v>5898</v>
      </c>
      <c r="E10" s="116">
        <v>74.14204902576995</v>
      </c>
      <c r="F10" s="115">
        <v>2331</v>
      </c>
      <c r="G10" s="116">
        <v>59.63161933998465</v>
      </c>
      <c r="H10" s="115">
        <v>82</v>
      </c>
      <c r="I10" s="116">
        <v>71.9298245614035</v>
      </c>
      <c r="J10" s="115">
        <v>86</v>
      </c>
      <c r="K10" s="118">
        <v>62.77372262773723</v>
      </c>
      <c r="L10" s="119">
        <v>22</v>
      </c>
      <c r="M10" s="116">
        <v>64.70588235294117</v>
      </c>
      <c r="N10" s="115">
        <v>143</v>
      </c>
      <c r="O10" s="116">
        <v>72.22222222222221</v>
      </c>
      <c r="P10" s="115">
        <v>710</v>
      </c>
      <c r="Q10" s="116">
        <v>66.85499058380414</v>
      </c>
    </row>
    <row r="11" spans="1:17" ht="19.5" customHeight="1">
      <c r="A11" s="114" t="s">
        <v>62</v>
      </c>
      <c r="B11" s="115">
        <v>24923</v>
      </c>
      <c r="C11" s="116">
        <v>78.2290718478295</v>
      </c>
      <c r="D11" s="115">
        <v>19419</v>
      </c>
      <c r="E11" s="116">
        <v>81.73667817156326</v>
      </c>
      <c r="F11" s="115">
        <v>4704</v>
      </c>
      <c r="G11" s="116">
        <v>66.96085409252669</v>
      </c>
      <c r="H11" s="115">
        <v>163</v>
      </c>
      <c r="I11" s="116">
        <v>79.12621359223301</v>
      </c>
      <c r="J11" s="115">
        <v>487</v>
      </c>
      <c r="K11" s="118">
        <v>77.42448330683625</v>
      </c>
      <c r="L11" s="119">
        <v>56</v>
      </c>
      <c r="M11" s="116">
        <v>70.88607594936708</v>
      </c>
      <c r="N11" s="115">
        <v>740</v>
      </c>
      <c r="O11" s="116">
        <v>81.31868131868131</v>
      </c>
      <c r="P11" s="115">
        <v>1747</v>
      </c>
      <c r="Q11" s="116">
        <v>71.98187062216729</v>
      </c>
    </row>
    <row r="12" spans="1:17" ht="19.5" customHeight="1">
      <c r="A12" s="114" t="s">
        <v>63</v>
      </c>
      <c r="B12" s="115">
        <v>31982</v>
      </c>
      <c r="C12" s="116">
        <v>87.26806374154114</v>
      </c>
      <c r="D12" s="115">
        <v>26282</v>
      </c>
      <c r="E12" s="116">
        <v>89.75479816952394</v>
      </c>
      <c r="F12" s="115">
        <v>4045</v>
      </c>
      <c r="G12" s="116">
        <v>75.39608574091334</v>
      </c>
      <c r="H12" s="115">
        <v>147</v>
      </c>
      <c r="I12" s="116">
        <v>83.52272727272727</v>
      </c>
      <c r="J12" s="115">
        <v>1321</v>
      </c>
      <c r="K12" s="118">
        <v>85.17085751128303</v>
      </c>
      <c r="L12" s="119">
        <v>50</v>
      </c>
      <c r="M12" s="116">
        <v>73.52941176470588</v>
      </c>
      <c r="N12" s="115">
        <v>1013</v>
      </c>
      <c r="O12" s="116">
        <v>88.08695652173914</v>
      </c>
      <c r="P12" s="115">
        <v>1698</v>
      </c>
      <c r="Q12" s="116">
        <v>79.86829727187205</v>
      </c>
    </row>
    <row r="13" spans="1:17" ht="19.5" customHeight="1">
      <c r="A13" s="114" t="s">
        <v>64</v>
      </c>
      <c r="B13" s="115">
        <v>29315</v>
      </c>
      <c r="C13" s="116">
        <v>89.77185729597306</v>
      </c>
      <c r="D13" s="115">
        <v>24621</v>
      </c>
      <c r="E13" s="116">
        <v>91.82143656298948</v>
      </c>
      <c r="F13" s="115">
        <v>2998</v>
      </c>
      <c r="G13" s="116">
        <v>77.9511180447218</v>
      </c>
      <c r="H13" s="115">
        <v>75</v>
      </c>
      <c r="I13" s="116">
        <v>86.20689655172413</v>
      </c>
      <c r="J13" s="115">
        <v>1432</v>
      </c>
      <c r="K13" s="118">
        <v>87.96068796068795</v>
      </c>
      <c r="L13" s="119">
        <v>30</v>
      </c>
      <c r="M13" s="116">
        <v>69.76744186046511</v>
      </c>
      <c r="N13" s="115">
        <v>776</v>
      </c>
      <c r="O13" s="116">
        <v>87.68361581920904</v>
      </c>
      <c r="P13" s="115">
        <v>1131</v>
      </c>
      <c r="Q13" s="116">
        <v>82.55474452554743</v>
      </c>
    </row>
    <row r="14" spans="1:17" ht="19.5" customHeight="1">
      <c r="A14" s="114" t="s">
        <v>65</v>
      </c>
      <c r="B14" s="115">
        <v>12742</v>
      </c>
      <c r="C14" s="116">
        <v>88.96802122608575</v>
      </c>
      <c r="D14" s="115">
        <v>10787</v>
      </c>
      <c r="E14" s="116">
        <v>91.33011599356531</v>
      </c>
      <c r="F14" s="115">
        <v>1326</v>
      </c>
      <c r="G14" s="116">
        <v>75.59863169897378</v>
      </c>
      <c r="H14" s="115">
        <v>37</v>
      </c>
      <c r="I14" s="116">
        <v>82.22222222222221</v>
      </c>
      <c r="J14" s="115">
        <v>488</v>
      </c>
      <c r="K14" s="118">
        <v>84.28324697754749</v>
      </c>
      <c r="L14" s="119">
        <v>8</v>
      </c>
      <c r="M14" s="116">
        <v>72.72727272727273</v>
      </c>
      <c r="N14" s="115">
        <v>385</v>
      </c>
      <c r="O14" s="116">
        <v>85.55555555555556</v>
      </c>
      <c r="P14" s="115">
        <v>415</v>
      </c>
      <c r="Q14" s="116">
        <v>80.73929961089495</v>
      </c>
    </row>
    <row r="15" spans="1:17" ht="19.5" customHeight="1">
      <c r="A15" s="114" t="s">
        <v>120</v>
      </c>
      <c r="B15" s="115">
        <v>2539</v>
      </c>
      <c r="C15" s="116">
        <v>85.28720188108835</v>
      </c>
      <c r="D15" s="115">
        <v>2146</v>
      </c>
      <c r="E15" s="116">
        <v>87.23577235772358</v>
      </c>
      <c r="F15" s="115">
        <v>274</v>
      </c>
      <c r="G15" s="116">
        <v>74.65940054495913</v>
      </c>
      <c r="H15" s="115">
        <v>4</v>
      </c>
      <c r="I15" s="116">
        <v>80</v>
      </c>
      <c r="J15" s="115">
        <v>86</v>
      </c>
      <c r="K15" s="118">
        <v>78.89908256880734</v>
      </c>
      <c r="L15" s="119">
        <v>3</v>
      </c>
      <c r="M15" s="120" t="s">
        <v>99</v>
      </c>
      <c r="N15" s="115">
        <v>86</v>
      </c>
      <c r="O15" s="116">
        <v>86</v>
      </c>
      <c r="P15" s="115">
        <v>101</v>
      </c>
      <c r="Q15" s="116">
        <v>78.29457364341084</v>
      </c>
    </row>
    <row r="16" spans="1:17" ht="19.5" customHeight="1">
      <c r="A16" s="121" t="s">
        <v>89</v>
      </c>
      <c r="B16" s="122">
        <v>110019</v>
      </c>
      <c r="C16" s="123">
        <v>84.08024455483378</v>
      </c>
      <c r="D16" s="122">
        <v>89187</v>
      </c>
      <c r="E16" s="123">
        <v>87.313257494175</v>
      </c>
      <c r="F16" s="122">
        <v>15713</v>
      </c>
      <c r="G16" s="123">
        <v>70.2100089365505</v>
      </c>
      <c r="H16" s="122">
        <v>509</v>
      </c>
      <c r="I16" s="123">
        <v>80.28391167192429</v>
      </c>
      <c r="J16" s="122">
        <v>3902</v>
      </c>
      <c r="K16" s="124">
        <v>84.18554476806904</v>
      </c>
      <c r="L16" s="125">
        <v>169</v>
      </c>
      <c r="M16" s="123">
        <v>70.7112970711297</v>
      </c>
      <c r="N16" s="122">
        <v>3144</v>
      </c>
      <c r="O16" s="123">
        <v>85.11099079588521</v>
      </c>
      <c r="P16" s="122">
        <v>5809</v>
      </c>
      <c r="Q16" s="123">
        <v>76.0041868376292</v>
      </c>
    </row>
    <row r="17" spans="1:17" ht="44.25" customHeight="1">
      <c r="A17" s="245" t="s">
        <v>235</v>
      </c>
      <c r="B17" s="223"/>
      <c r="C17" s="223"/>
      <c r="D17" s="223"/>
      <c r="E17" s="223"/>
      <c r="F17" s="223"/>
      <c r="G17" s="223"/>
      <c r="H17" s="223"/>
      <c r="I17" s="223"/>
      <c r="J17" s="223"/>
      <c r="K17" s="223"/>
      <c r="L17" s="223"/>
      <c r="M17" s="223"/>
      <c r="N17" s="223"/>
      <c r="O17" s="223"/>
      <c r="P17" s="223"/>
      <c r="Q17" s="223"/>
    </row>
    <row r="18" spans="1:17" ht="27.75" customHeight="1">
      <c r="A18" s="222" t="s">
        <v>236</v>
      </c>
      <c r="B18" s="223"/>
      <c r="C18" s="223"/>
      <c r="D18" s="223"/>
      <c r="E18" s="223"/>
      <c r="F18" s="223"/>
      <c r="G18" s="223"/>
      <c r="H18" s="223"/>
      <c r="I18" s="223"/>
      <c r="J18" s="223"/>
      <c r="K18" s="223"/>
      <c r="L18" s="223"/>
      <c r="M18" s="223"/>
      <c r="N18" s="223"/>
      <c r="O18" s="223"/>
      <c r="P18" s="223"/>
      <c r="Q18" s="223"/>
    </row>
    <row r="19" spans="1:17" ht="12.75">
      <c r="A19" s="229" t="s">
        <v>330</v>
      </c>
      <c r="B19" s="230"/>
      <c r="C19" s="230"/>
      <c r="D19" s="230"/>
      <c r="E19" s="230"/>
      <c r="F19" s="230"/>
      <c r="G19" s="230"/>
      <c r="H19" s="230"/>
      <c r="I19" s="230"/>
      <c r="J19" s="230"/>
      <c r="K19" s="230"/>
      <c r="L19" s="230"/>
      <c r="M19" s="230"/>
      <c r="N19" s="230"/>
      <c r="O19" s="230"/>
      <c r="P19" s="230"/>
      <c r="Q19" s="230"/>
    </row>
  </sheetData>
  <mergeCells count="4">
    <mergeCell ref="A6:A8"/>
    <mergeCell ref="A17:Q17"/>
    <mergeCell ref="A18:Q18"/>
    <mergeCell ref="A19:Q19"/>
  </mergeCells>
  <printOptions horizontalCentered="1"/>
  <pageMargins left="0.5" right="0.25" top="1" bottom="1" header="0" footer="0"/>
  <pageSetup fitToHeight="1" fitToWidth="1" horizontalDpi="300" verticalDpi="300" orientation="landscape" scale="94" r:id="rId1"/>
</worksheet>
</file>

<file path=xl/worksheets/sheet9.xml><?xml version="1.0" encoding="utf-8"?>
<worksheet xmlns="http://schemas.openxmlformats.org/spreadsheetml/2006/main" xmlns:r="http://schemas.openxmlformats.org/officeDocument/2006/relationships">
  <sheetPr>
    <pageSetUpPr fitToPage="1"/>
  </sheetPr>
  <dimension ref="A2:I19"/>
  <sheetViews>
    <sheetView workbookViewId="0" topLeftCell="A1">
      <selection activeCell="A1" sqref="A1"/>
    </sheetView>
  </sheetViews>
  <sheetFormatPr defaultColWidth="9.33203125" defaultRowHeight="12.75"/>
  <cols>
    <col min="1" max="1" width="15.83203125" style="2" customWidth="1"/>
    <col min="2" max="2" width="10.66015625" style="2" bestFit="1" customWidth="1"/>
    <col min="3" max="3" width="9.33203125" style="2" customWidth="1"/>
    <col min="4" max="4" width="10.66015625" style="2" bestFit="1" customWidth="1"/>
    <col min="5" max="5" width="9.33203125" style="2" customWidth="1"/>
    <col min="6" max="6" width="10.66015625" style="2" bestFit="1" customWidth="1"/>
    <col min="7" max="7" width="9.33203125" style="2" customWidth="1"/>
    <col min="8" max="8" width="10.66015625" style="2" bestFit="1" customWidth="1"/>
    <col min="9" max="16384" width="9.33203125" style="2" customWidth="1"/>
  </cols>
  <sheetData>
    <row r="2" spans="1:9" ht="12.75">
      <c r="A2" s="1" t="s">
        <v>121</v>
      </c>
      <c r="B2" s="1"/>
      <c r="C2" s="1"/>
      <c r="D2" s="1"/>
      <c r="E2" s="1"/>
      <c r="F2" s="1"/>
      <c r="G2" s="1"/>
      <c r="H2" s="1"/>
      <c r="I2" s="1"/>
    </row>
    <row r="3" spans="1:9" ht="12.75">
      <c r="A3" s="108" t="s">
        <v>122</v>
      </c>
      <c r="B3" s="1"/>
      <c r="C3" s="1"/>
      <c r="D3" s="1"/>
      <c r="E3" s="1"/>
      <c r="F3" s="1"/>
      <c r="G3" s="1"/>
      <c r="H3" s="1"/>
      <c r="I3" s="1"/>
    </row>
    <row r="4" spans="1:9" ht="12.75">
      <c r="A4" s="1" t="s">
        <v>325</v>
      </c>
      <c r="B4" s="1"/>
      <c r="C4" s="1"/>
      <c r="D4" s="1"/>
      <c r="E4" s="1"/>
      <c r="F4" s="1"/>
      <c r="G4" s="1"/>
      <c r="H4" s="1"/>
      <c r="I4" s="1"/>
    </row>
    <row r="5" spans="1:9" ht="12.75">
      <c r="A5" s="246" t="s">
        <v>253</v>
      </c>
      <c r="B5" s="25" t="s">
        <v>46</v>
      </c>
      <c r="C5" s="25"/>
      <c r="D5" s="25"/>
      <c r="E5" s="25"/>
      <c r="F5" s="25"/>
      <c r="G5" s="25"/>
      <c r="H5" s="25"/>
      <c r="I5" s="99"/>
    </row>
    <row r="6" spans="1:9" ht="12.75">
      <c r="A6" s="247"/>
      <c r="B6" s="109" t="s">
        <v>49</v>
      </c>
      <c r="C6" s="99"/>
      <c r="D6" s="110" t="s">
        <v>50</v>
      </c>
      <c r="E6" s="99"/>
      <c r="F6" s="110" t="s">
        <v>51</v>
      </c>
      <c r="G6" s="99"/>
      <c r="H6" s="110" t="s">
        <v>54</v>
      </c>
      <c r="I6" s="99"/>
    </row>
    <row r="7" spans="1:9" ht="12.75">
      <c r="A7" s="217"/>
      <c r="B7" s="126" t="s">
        <v>24</v>
      </c>
      <c r="C7" s="111" t="s">
        <v>123</v>
      </c>
      <c r="D7" s="111" t="s">
        <v>24</v>
      </c>
      <c r="E7" s="111" t="s">
        <v>123</v>
      </c>
      <c r="F7" s="111" t="s">
        <v>24</v>
      </c>
      <c r="G7" s="111" t="s">
        <v>123</v>
      </c>
      <c r="H7" s="111" t="s">
        <v>24</v>
      </c>
      <c r="I7" s="111" t="s">
        <v>123</v>
      </c>
    </row>
    <row r="8" spans="1:9" ht="19.5" customHeight="1">
      <c r="A8" s="114" t="s">
        <v>119</v>
      </c>
      <c r="B8" s="115">
        <v>12</v>
      </c>
      <c r="C8" s="116">
        <v>68.18181818181817</v>
      </c>
      <c r="D8" s="115">
        <v>5</v>
      </c>
      <c r="E8" s="120" t="s">
        <v>99</v>
      </c>
      <c r="F8" s="115">
        <v>7</v>
      </c>
      <c r="G8" s="116">
        <v>62.5</v>
      </c>
      <c r="H8" s="117" t="s">
        <v>27</v>
      </c>
      <c r="I8" s="117" t="s">
        <v>27</v>
      </c>
    </row>
    <row r="9" spans="1:9" ht="19.5" customHeight="1">
      <c r="A9" s="114" t="s">
        <v>61</v>
      </c>
      <c r="B9" s="115">
        <v>235</v>
      </c>
      <c r="C9" s="116">
        <v>19.25913784625471</v>
      </c>
      <c r="D9" s="115">
        <v>104</v>
      </c>
      <c r="E9" s="116">
        <v>13.073538654934003</v>
      </c>
      <c r="F9" s="115">
        <v>125</v>
      </c>
      <c r="G9" s="116">
        <v>31.977487848554613</v>
      </c>
      <c r="H9" s="115">
        <v>6</v>
      </c>
      <c r="I9" s="116">
        <v>21.052631578947366</v>
      </c>
    </row>
    <row r="10" spans="1:9" ht="19.5" customHeight="1">
      <c r="A10" s="114" t="s">
        <v>62</v>
      </c>
      <c r="B10" s="115">
        <v>401</v>
      </c>
      <c r="C10" s="116">
        <v>12.586710191782542</v>
      </c>
      <c r="D10" s="115">
        <v>238</v>
      </c>
      <c r="E10" s="116">
        <v>10.017678255745434</v>
      </c>
      <c r="F10" s="115">
        <v>156</v>
      </c>
      <c r="G10" s="116">
        <v>22.206405693950177</v>
      </c>
      <c r="H10" s="115">
        <v>6</v>
      </c>
      <c r="I10" s="116">
        <v>6.564551422319474</v>
      </c>
    </row>
    <row r="11" spans="1:9" ht="19.5" customHeight="1">
      <c r="A11" s="114" t="s">
        <v>63</v>
      </c>
      <c r="B11" s="115">
        <v>330</v>
      </c>
      <c r="C11" s="116">
        <v>9.004584151931892</v>
      </c>
      <c r="D11" s="115">
        <v>175</v>
      </c>
      <c r="E11" s="116">
        <v>5.976367734444369</v>
      </c>
      <c r="F11" s="115">
        <v>133</v>
      </c>
      <c r="G11" s="116">
        <v>24.790307548928237</v>
      </c>
      <c r="H11" s="115">
        <v>20</v>
      </c>
      <c r="I11" s="116">
        <v>11.142061281337048</v>
      </c>
    </row>
    <row r="12" spans="1:9" ht="19.5" customHeight="1">
      <c r="A12" s="114" t="s">
        <v>64</v>
      </c>
      <c r="B12" s="115">
        <v>274</v>
      </c>
      <c r="C12" s="116">
        <v>8.390751799111928</v>
      </c>
      <c r="D12" s="115">
        <v>134</v>
      </c>
      <c r="E12" s="116">
        <v>4.997389423435519</v>
      </c>
      <c r="F12" s="115">
        <v>130</v>
      </c>
      <c r="G12" s="116">
        <v>33.80135205408216</v>
      </c>
      <c r="H12" s="115">
        <v>9</v>
      </c>
      <c r="I12" s="116">
        <v>5.1194539249146755</v>
      </c>
    </row>
    <row r="13" spans="1:9" ht="19.5" customHeight="1">
      <c r="A13" s="114" t="s">
        <v>65</v>
      </c>
      <c r="B13" s="115">
        <v>144</v>
      </c>
      <c r="C13" s="116">
        <v>10.054461667364894</v>
      </c>
      <c r="D13" s="115">
        <v>64</v>
      </c>
      <c r="E13" s="116">
        <v>5.418677504021675</v>
      </c>
      <c r="F13" s="115">
        <v>70</v>
      </c>
      <c r="G13" s="116">
        <v>39.908779931584945</v>
      </c>
      <c r="H13" s="115">
        <v>10</v>
      </c>
      <c r="I13" s="116">
        <v>15.748031496062993</v>
      </c>
    </row>
    <row r="14" spans="1:9" ht="19.5" customHeight="1">
      <c r="A14" s="114" t="s">
        <v>120</v>
      </c>
      <c r="B14" s="115">
        <v>37</v>
      </c>
      <c r="C14" s="116">
        <v>12.428619415518979</v>
      </c>
      <c r="D14" s="115">
        <v>24</v>
      </c>
      <c r="E14" s="116">
        <v>9.75609756097561</v>
      </c>
      <c r="F14" s="115">
        <v>12</v>
      </c>
      <c r="G14" s="116">
        <v>32.6975476839237</v>
      </c>
      <c r="H14" s="117">
        <v>1</v>
      </c>
      <c r="I14" s="120" t="s">
        <v>99</v>
      </c>
    </row>
    <row r="15" spans="1:9" ht="19.5" customHeight="1">
      <c r="A15" s="121" t="s">
        <v>89</v>
      </c>
      <c r="B15" s="122">
        <v>1433</v>
      </c>
      <c r="C15" s="123">
        <v>10.951471150171953</v>
      </c>
      <c r="D15" s="122">
        <v>744</v>
      </c>
      <c r="E15" s="123">
        <v>7.283691970316997</v>
      </c>
      <c r="F15" s="122">
        <v>633</v>
      </c>
      <c r="G15" s="123">
        <v>28.284182305630026</v>
      </c>
      <c r="H15" s="122">
        <v>52</v>
      </c>
      <c r="I15" s="124">
        <v>9.44081336238199</v>
      </c>
    </row>
    <row r="16" spans="1:9" ht="25.5">
      <c r="A16" s="127" t="s">
        <v>230</v>
      </c>
      <c r="B16" s="233">
        <v>25.538</v>
      </c>
      <c r="C16" s="244"/>
      <c r="D16" s="233">
        <v>25.281</v>
      </c>
      <c r="E16" s="244"/>
      <c r="F16" s="233">
        <v>25.483</v>
      </c>
      <c r="G16" s="244"/>
      <c r="H16" s="233">
        <v>27.7</v>
      </c>
      <c r="I16" s="244"/>
    </row>
    <row r="17" spans="1:9" ht="51" customHeight="1">
      <c r="A17" s="222" t="s">
        <v>237</v>
      </c>
      <c r="B17" s="223"/>
      <c r="C17" s="223"/>
      <c r="D17" s="223"/>
      <c r="E17" s="223"/>
      <c r="F17" s="223"/>
      <c r="G17" s="223"/>
      <c r="H17" s="223"/>
      <c r="I17" s="223"/>
    </row>
    <row r="18" spans="1:9" ht="39.75" customHeight="1">
      <c r="A18" s="222" t="s">
        <v>238</v>
      </c>
      <c r="B18" s="223"/>
      <c r="C18" s="223"/>
      <c r="D18" s="223"/>
      <c r="E18" s="223"/>
      <c r="F18" s="223"/>
      <c r="G18" s="223"/>
      <c r="H18" s="223"/>
      <c r="I18" s="223"/>
    </row>
    <row r="19" spans="1:9" ht="12.75">
      <c r="A19" s="229" t="s">
        <v>330</v>
      </c>
      <c r="B19" s="230"/>
      <c r="C19" s="230"/>
      <c r="D19" s="230"/>
      <c r="E19" s="230"/>
      <c r="F19" s="230"/>
      <c r="G19" s="230"/>
      <c r="H19" s="230"/>
      <c r="I19" s="230"/>
    </row>
  </sheetData>
  <mergeCells count="8">
    <mergeCell ref="A18:I18"/>
    <mergeCell ref="A19:I19"/>
    <mergeCell ref="D16:E16"/>
    <mergeCell ref="F16:G16"/>
    <mergeCell ref="H16:I16"/>
    <mergeCell ref="A17:I17"/>
    <mergeCell ref="A5:A7"/>
    <mergeCell ref="B16:C16"/>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2004-01-09T18:34:40Z</cp:lastPrinted>
  <dcterms:created xsi:type="dcterms:W3CDTF">1998-12-11T15:18:43Z</dcterms:created>
  <dcterms:modified xsi:type="dcterms:W3CDTF">2004-10-29T18:22:51Z</dcterms:modified>
  <cp:category/>
  <cp:version/>
  <cp:contentType/>
  <cp:contentStatus/>
</cp:coreProperties>
</file>